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заголовочная" sheetId="1" r:id="rId1"/>
    <sheet name="цели, виды деятельности" sheetId="2" r:id="rId2"/>
    <sheet name="услуги" sheetId="3" r:id="rId3"/>
    <sheet name="балансовая" sheetId="4" r:id="rId4"/>
    <sheet name="фин. состояние" sheetId="5" r:id="rId5"/>
    <sheet name="поступления и выплаты" sheetId="6" r:id="rId6"/>
    <sheet name="поступления и выплаты (2)" sheetId="7" r:id="rId7"/>
    <sheet name="поступления и выплаты (3)" sheetId="8" r:id="rId8"/>
    <sheet name="закупка ТРУ" sheetId="9" r:id="rId9"/>
    <sheet name="временное" sheetId="10" r:id="rId10"/>
    <sheet name="справочная" sheetId="11" r:id="rId11"/>
    <sheet name="обоснование (210) 1" sheetId="12" r:id="rId12"/>
    <sheet name="обоснование (210) 2" sheetId="13" r:id="rId13"/>
    <sheet name="обоснование (210) 3" sheetId="14" r:id="rId14"/>
    <sheet name="обоснование (210) 4" sheetId="15" r:id="rId15"/>
    <sheet name="обоснование (220)" sheetId="16" r:id="rId16"/>
    <sheet name="обоснование (230)" sheetId="17" r:id="rId17"/>
    <sheet name="обоснование (240)" sheetId="18" r:id="rId18"/>
    <sheet name="обоснование (250)" sheetId="19" r:id="rId19"/>
    <sheet name="обоснование (260) 1" sheetId="20" r:id="rId20"/>
    <sheet name="обоснование (260) 2" sheetId="21" r:id="rId21"/>
    <sheet name="обоснование (260) 3" sheetId="22" r:id="rId22"/>
    <sheet name="обоснование (260) 4" sheetId="23" r:id="rId23"/>
    <sheet name="обоснование (260) 5" sheetId="24" r:id="rId24"/>
    <sheet name="обоснование (260) 6" sheetId="25" r:id="rId25"/>
    <sheet name="обоснование (260) 7" sheetId="26" r:id="rId26"/>
    <sheet name="обоснование (260) 8" sheetId="27" r:id="rId27"/>
    <sheet name="обоснование (260) 8 (2)" sheetId="28" r:id="rId28"/>
    <sheet name="сведения о операциях" sheetId="29" r:id="rId29"/>
    <sheet name="Лист1" sheetId="30" r:id="rId30"/>
  </sheets>
  <definedNames>
    <definedName name="___INDEX_SHEET___ASAP_Utilities" localSheetId="27">#REF!</definedName>
    <definedName name="___INDEX_SHEET___ASAP_Utilities" localSheetId="6">#REF!</definedName>
    <definedName name="___INDEX_SHEET___ASAP_Utilities" localSheetId="7">#REF!</definedName>
    <definedName name="___INDEX_SHEET___ASAP_Utilities">#REF!</definedName>
    <definedName name="_xlnm._FilterDatabase" localSheetId="8" hidden="1">'закупка ТРУ'!$A$7:$I$7</definedName>
    <definedName name="_xlnm._FilterDatabase" localSheetId="5" hidden="1">'поступления и выплаты'!$A$6:$I$6</definedName>
    <definedName name="_xlnm._FilterDatabase" localSheetId="6" hidden="1">'поступления и выплаты (2)'!$A$6:$I$6</definedName>
    <definedName name="_xlnm._FilterDatabase" localSheetId="7" hidden="1">'поступления и выплаты (3)'!$A$6:$I$6</definedName>
    <definedName name="_xlnm.Print_Titles" localSheetId="3">'фин. состояние'!$3:$5</definedName>
    <definedName name="_xlnm.Print_Titles" localSheetId="2">'балансовая'!$2:$4</definedName>
    <definedName name="_xlnm.Print_Area" localSheetId="0">'заголовочная'!$A$1:$G$27</definedName>
    <definedName name="_xlnm.Print_Area" localSheetId="11">'обоснование (210) 1'!$A$1:$J$54</definedName>
    <definedName name="_xlnm.Print_Area" localSheetId="5">'поступления и выплаты'!$A$1:$I$45</definedName>
    <definedName name="_xlnm.Print_Area" localSheetId="6">'поступления и выплаты (2)'!$A$1:$I$45</definedName>
    <definedName name="_xlnm.Print_Area" localSheetId="7">'поступления и выплаты (3)'!$A$1:$I$45</definedName>
    <definedName name="_xlnm.Print_Area" localSheetId="28">'сведения о операциях'!$A$1:$FK$56</definedName>
    <definedName name="_xlnm.Print_Area" localSheetId="10">'справочная'!$A$1:$E$8</definedName>
    <definedName name="_xlnm.Print_Area" localSheetId="2">'услуги'!$A$1:$L$5</definedName>
    <definedName name="_xlnm.Print_Area" localSheetId="4">'фин. состояние'!$A$1:$C$27</definedName>
  </definedNames>
  <calcPr fullCalcOnLoad="1"/>
</workbook>
</file>

<file path=xl/sharedStrings.xml><?xml version="1.0" encoding="utf-8"?>
<sst xmlns="http://schemas.openxmlformats.org/spreadsheetml/2006/main" count="1170" uniqueCount="544">
  <si>
    <t/>
  </si>
  <si>
    <t>УТВЕРЖДАЮ:</t>
  </si>
  <si>
    <t>Наименование учреждения:</t>
  </si>
  <si>
    <t>Адрес фактического местоположения:</t>
  </si>
  <si>
    <t>Идентификационный номер налогоплательщика (ИНН):</t>
  </si>
  <si>
    <t>Код причины постановки на учет (КПП):</t>
  </si>
  <si>
    <t>Орган, осуществляющий функции и полномочия учредителя:</t>
  </si>
  <si>
    <t>Единица измерения показателей, включенных в План:</t>
  </si>
  <si>
    <t>рубли</t>
  </si>
  <si>
    <t>Код по ОКЕИ:</t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</si>
  <si>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</si>
  <si>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</si>
  <si>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</si>
  <si>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</si>
  <si>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</si>
  <si>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</si>
  <si>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</si>
  <si>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</si>
  <si>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</si>
  <si>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</si>
  <si>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</si>
  <si>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</si>
  <si>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</si>
  <si>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</si>
  <si>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</si>
  <si>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</si>
  <si>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</si>
  <si>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 на иные цели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</si>
  <si>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</si>
  <si>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</si>
  <si>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</si>
  <si>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</si>
  <si>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</si>
  <si>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</si>
  <si>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</si>
  <si>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</si>
  <si>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</si>
  <si>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</si>
  <si>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</si>
  <si>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</si>
  <si>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</si>
  <si>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</si>
  <si>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</si>
  <si>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</si>
  <si>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</si>
  <si>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</si>
  <si>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</si>
  <si>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</si>
  <si>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</si>
  <si>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</si>
  <si>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</si>
  <si>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</si>
  <si>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</si>
  <si>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</si>
  <si>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</si>
  <si>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</si>
  <si>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</si>
  <si>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</si>
  <si>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</si>
  <si>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начало года</t>
  </si>
  <si>
    <t>Остаток средств на конец года</t>
  </si>
  <si>
    <t>Справочная информация</t>
  </si>
  <si>
    <t>(подпись)</t>
  </si>
  <si>
    <t>Код по реестру участников бюджетного процесса, а также юридических лиц, не являющихся участниками бюджетного процесса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</si>
  <si>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</si>
  <si>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</si>
  <si>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</si>
  <si>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</si>
  <si>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</si>
  <si>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</si>
  <si>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</si>
  <si>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</si>
  <si>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</si>
  <si>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</si>
  <si>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</si>
  <si>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</si>
  <si>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</si>
  <si>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</si>
  <si>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</si>
  <si>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</si>
  <si>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</si>
  <si>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</si>
  <si>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</si>
  <si>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</si>
  <si>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</si>
  <si>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</si>
  <si>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</si>
  <si>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</si>
  <si>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</si>
  <si>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</si>
  <si>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</si>
  <si>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</si>
  <si>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</si>
  <si>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</si>
  <si>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</si>
  <si>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</si>
  <si>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</si>
  <si>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</si>
  <si>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</si>
  <si>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</si>
  <si>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Сумма, рублей</t>
  </si>
  <si>
    <t>1.1.</t>
  </si>
  <si>
    <t>1.1.1.</t>
  </si>
  <si>
    <t>1.2.</t>
  </si>
  <si>
    <t>1.2.1.</t>
  </si>
  <si>
    <t>2.1.</t>
  </si>
  <si>
    <t>2.1.1.</t>
  </si>
  <si>
    <t>2.2.</t>
  </si>
  <si>
    <t>2.3.</t>
  </si>
  <si>
    <t>2.4.</t>
  </si>
  <si>
    <t>3.1.</t>
  </si>
  <si>
    <t>3.2.</t>
  </si>
  <si>
    <t>3.2.1.</t>
  </si>
  <si>
    <t>Таблица 1</t>
  </si>
  <si>
    <t>Таблица 2</t>
  </si>
  <si>
    <t>х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</si>
  <si>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</si>
  <si>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</si>
  <si>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</si>
  <si>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</si>
  <si>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</si>
  <si>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</si>
  <si>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</si>
  <si>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</si>
  <si>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</si>
  <si>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</si>
  <si>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</si>
  <si>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</si>
  <si>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</si>
  <si>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</si>
  <si>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</si>
  <si>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</si>
  <si>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</si>
  <si>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</si>
  <si>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</si>
  <si>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</si>
  <si>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</si>
  <si>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</si>
  <si>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</si>
  <si>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</si>
  <si>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</si>
  <si>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</si>
  <si>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</si>
  <si>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</si>
  <si>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</si>
  <si>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</si>
  <si>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</si>
  <si>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</si>
  <si>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</si>
  <si>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</si>
  <si>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</si>
  <si>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</si>
  <si>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</si>
  <si>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</si>
  <si>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</si>
  <si>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</si>
  <si>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</si>
  <si>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</si>
  <si>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</si>
  <si>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</si>
  <si>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</si>
  <si>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</si>
  <si>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Таблица 3</t>
  </si>
  <si>
    <t>Сумма, рублей
(с точностью до двух знаков после запятой)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</si>
  <si>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</si>
  <si>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</si>
  <si>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</si>
  <si>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</si>
  <si>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</si>
  <si>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</si>
  <si>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</si>
  <si>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</si>
  <si>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</si>
  <si>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временное распоряжение, всего</t>
  </si>
  <si>
    <t>2019 год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</si>
  <si>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</si>
  <si>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</si>
  <si>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</si>
  <si>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</si>
  <si>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рублей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</si>
  <si>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</si>
  <si>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</si>
  <si>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</si>
  <si>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</si>
  <si>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</si>
  <si>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рублей (гр.3 х гр.4 х (1 + гр.8/100) х гр.9 х 12</t>
  </si>
  <si>
    <t>Итого:</t>
  </si>
  <si>
    <t>x</t>
  </si>
  <si>
    <t>Источник финансового обеспечения:</t>
  </si>
  <si>
    <t>Код вида расходов:</t>
  </si>
  <si>
    <t>Наименование расходов</t>
  </si>
  <si>
    <t>Средний размер выплаты на одного работника в день, рублей</t>
  </si>
  <si>
    <t>1.2. Расчеты (обоснования) выплат персоналу при направлении в служебные командировки</t>
  </si>
  <si>
    <t>Количество работников, человек</t>
  </si>
  <si>
    <t>Количество дней</t>
  </si>
  <si>
    <t>Сумма, рублей (гр.3 х гр.4 х гр.5)</t>
  </si>
  <si>
    <t>Выплаты персоналу при направлении в служебные командировки в пределах Российской Федерации, в том числе:</t>
  </si>
  <si>
    <t>компенсация дополнительных расходов, связанных с проживанием вне месте постоянного жительства (суточных)</t>
  </si>
  <si>
    <t>компенсация расходов по проезду в служебные командировки</t>
  </si>
  <si>
    <t>компенсация расходов по найму жилого помещения</t>
  </si>
  <si>
    <t>1.3.</t>
  </si>
  <si>
    <t>Выплаты персоналу при направлении в служебные командировки на территории иностранных государств, в том числе:</t>
  </si>
  <si>
    <t>Пособие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</si>
  <si>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</si>
  <si>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</si>
  <si>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рублей</t>
  </si>
  <si>
    <t>1.3. Расчеты (обоснования) выплат персоналу по уходу за ребенком</t>
  </si>
  <si>
    <t>1.4. Расчеты (обоснования) страховых взносов на обязательное медицинское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</si>
  <si>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</si>
  <si>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рублей</t>
  </si>
  <si>
    <t>Сумма взноса, рублей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</si>
  <si>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</si>
  <si>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</si>
  <si>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</si>
  <si>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</si>
  <si>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</si>
  <si>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</si>
  <si>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</si>
  <si>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</si>
  <si>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0,..%</t>
  </si>
  <si>
    <t>Страховые взносы в Федеральный фонд обязательного медицинского страхования, всего (по ставке 5,1%)</t>
  </si>
  <si>
    <t>1. Расчеты (обоснования) выплат персоналу (строка 211.1)</t>
  </si>
  <si>
    <t>1. Расчеты (обоснования) выплат персоналу (строка 212)</t>
  </si>
  <si>
    <t>1. Расчеты (обоснования) выплат персоналу (строка 213)</t>
  </si>
  <si>
    <t>1. Расчеты (обоснования) выплат персоналу (строка 211.2)</t>
  </si>
  <si>
    <t>2. Расчет (обосвание) расходов на социальные и иные выплаты населению (строка 220)</t>
  </si>
  <si>
    <t>Размер одной выплаты, рублей</t>
  </si>
  <si>
    <t>Количество выплат в год</t>
  </si>
  <si>
    <t>Общая сумма выплат, рублей (гр.3 х гр.4)</t>
  </si>
  <si>
    <t>3. Расчет (обоснование) расходов на уплату налогов, сборов и иных платежей</t>
  </si>
  <si>
    <t>Налоговая база, рублей</t>
  </si>
  <si>
    <t>Ставка налога, %</t>
  </si>
  <si>
    <t>Сумма исчисленного налога, подлежащего уплате, рублей (гр.3 х гр.4/100)</t>
  </si>
  <si>
    <t>Налог на имущество организаций, всего:</t>
  </si>
  <si>
    <t>недвижимое имущество</t>
  </si>
  <si>
    <t>движимое имущество</t>
  </si>
  <si>
    <t>Земельный налог, всего:</t>
  </si>
  <si>
    <t>Кадастровая стоимость земельного участка</t>
  </si>
  <si>
    <t>Сумма, рублей (гр.3 х гр.4/100)</t>
  </si>
  <si>
    <t>3.1. Расчет (обоснование) расходов на оплату налога на имущество организаций (строка 231)</t>
  </si>
  <si>
    <t>3.2. Расчет (обоснование) расходов на оплату земельного налога (строка 232)</t>
  </si>
  <si>
    <t>3.3. Расчет (обоснование) расходов на оплату прочих налогов и сборов (строка 233)</t>
  </si>
  <si>
    <t>Транспортный налог</t>
  </si>
  <si>
    <t>Водный налог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</si>
  <si>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</si>
  <si>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</si>
  <si>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</si>
  <si>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</si>
  <si>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</si>
  <si>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рублей</t>
  </si>
  <si>
    <t>Абонентская плата за номер</t>
  </si>
  <si>
    <t>Повременная оплата междугородних, международных и местных телефонных соединений</t>
  </si>
  <si>
    <t>Оплата сотовой связи по тарифам</t>
  </si>
  <si>
    <t>6.1. Расчет (обоснование) расходов на оплату услуг связи (строка 261)</t>
  </si>
  <si>
    <t>6.2. Расчет (обоснование) расходов на оплату транспортных услуг (строка 262)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</si>
  <si>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</si>
  <si>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</si>
  <si>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Количество услуг перевозки</t>
  </si>
  <si>
    <t>Цена услуги перевозки, рублей</t>
  </si>
  <si>
    <t>Сумма, рублей (гр.3 х гр.4)</t>
  </si>
  <si>
    <t>Размер потребления ресурсов</t>
  </si>
  <si>
    <t>Тариф (с учетом НДС), рублей</t>
  </si>
  <si>
    <t>Индексация, %</t>
  </si>
  <si>
    <t>Сумма, рублей (гр.4 х гр.5 х гр.6)</t>
  </si>
  <si>
    <t>Электроснабжение,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</si>
  <si>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</si>
  <si>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</si>
  <si>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</si>
  <si>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6.3. Расчет (обоснование) расходов на оплату коммунальных услуг (строка 263)</t>
  </si>
  <si>
    <t>Количество</t>
  </si>
  <si>
    <t>Ставка арендной платы</t>
  </si>
  <si>
    <t>Стоимость с учетом НДС, рублей</t>
  </si>
  <si>
    <t>Аренда недвижимого имущества</t>
  </si>
  <si>
    <t>Аренда движимого имущества</t>
  </si>
  <si>
    <t>Объект</t>
  </si>
  <si>
    <t>Количество работ (услуг)</t>
  </si>
  <si>
    <t>Стоимость работ (услуг), рублей</t>
  </si>
  <si>
    <t>Содержание объектов недвижимого имущества в чистоте</t>
  </si>
  <si>
    <t>саниторно-гигиеническое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</si>
  <si>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</si>
  <si>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Противопожарные мероприятия, связанные с содержанием имущества</t>
  </si>
  <si>
    <t>Количество договоров</t>
  </si>
  <si>
    <t>Стоимость услуги, рублей</t>
  </si>
  <si>
    <t>6.4. Расчет (обоснование) расходов на оплату аренды имущества (строка 264)</t>
  </si>
  <si>
    <t>6.5. Расчет (обоснование) расходов на оплату работ, услуг по содержанию имущества (строка 265)</t>
  </si>
  <si>
    <t>6.6. Расчет (обоснование) расходов на оплату прочих работ, услуг (строка 266)</t>
  </si>
  <si>
    <t>Средняя стоимость, рублей</t>
  </si>
  <si>
    <t>6.7. Расчет (обоснование) расходов на приобретение основных средств (строка 267)</t>
  </si>
  <si>
    <t>6.8. Расчет (обоснование) расходов на приобретение материальных запасов (строка 268)</t>
  </si>
  <si>
    <t>Единица измерения</t>
  </si>
  <si>
    <t>Цена за единицу, рублей</t>
  </si>
  <si>
    <t>Сумма, рублей (гр.4 х гр.5)</t>
  </si>
  <si>
    <t xml:space="preserve"> г.</t>
  </si>
  <si>
    <t>"</t>
  </si>
  <si>
    <t>(телефон)</t>
  </si>
  <si>
    <t>(расшифровка подписи)</t>
  </si>
  <si>
    <t>(должность)</t>
  </si>
  <si>
    <t>исполнитель</t>
  </si>
  <si>
    <t>Ответственный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</si>
  <si>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</si>
  <si>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</si>
  <si>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</si>
  <si>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</si>
  <si>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</si>
  <si>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Всего страниц</t>
  </si>
  <si>
    <t>Руководитель</t>
  </si>
  <si>
    <t>Номер страницы</t>
  </si>
  <si>
    <t>Всего</t>
  </si>
  <si>
    <t>выплаты</t>
  </si>
  <si>
    <t>поступления</t>
  </si>
  <si>
    <t>сумма</t>
  </si>
  <si>
    <t>код</t>
  </si>
  <si>
    <t>на начало 20</t>
  </si>
  <si>
    <t>остаток субсидии прошлых лет</t>
  </si>
  <si>
    <t>Планируемые</t>
  </si>
  <si>
    <t>Суммы возврата дебиторской задолженности прошлых лет</t>
  </si>
  <si>
    <t>Разрешенный к использованию</t>
  </si>
  <si>
    <t>Код объекта ФАИП</t>
  </si>
  <si>
    <t>Код 
по бюджетной классификации Российской Федерации</t>
  </si>
  <si>
    <t>Код
субсидии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</si>
  <si>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</si>
  <si>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</si>
  <si>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</si>
  <si>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</si>
  <si>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</si>
  <si>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</si>
  <si>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</si>
  <si>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</si>
  <si>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</si>
  <si>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</si>
  <si>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</si>
  <si>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</si>
  <si>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</si>
  <si>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</si>
  <si>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</si>
  <si>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</si>
  <si>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</si>
  <si>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"</t>
  </si>
  <si>
    <t>0501016</t>
  </si>
  <si>
    <t>Форма по ОКУД</t>
  </si>
  <si>
    <t>КОДЫ</t>
  </si>
  <si>
    <t xml:space="preserve"> Г.</t>
  </si>
  <si>
    <t>ОБ ОПЕРАЦИЯХ С ЦЕЛЕВЫМИ СУБСИДИЯМИ, ПРЕДОСТАВЛЕННЫМИ ГОСУДАРСТВЕННОМУ (МУНИЦИПАЛЬНОМУ) УЧРЕЖДЕНИЮ НА 20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</si>
  <si>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</si>
  <si>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</si>
  <si>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</si>
  <si>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</si>
  <si>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(в ред. Приказов Минфина России от 27.12.2013 № 140н, от 24.09.2015 № 140н)</t>
  </si>
  <si>
    <t>от 28 июля 2010 г. № 81н</t>
  </si>
  <si>
    <t>учреждения, утвержденным Приказом Министерства финансов Российской Федерации</t>
  </si>
  <si>
    <t>к Требованиям к плану финансово-хозяйственной деятельности государственного (муниципального)</t>
  </si>
  <si>
    <t>Приложение</t>
  </si>
  <si>
    <t>Таблица 5</t>
  </si>
  <si>
    <t>Расчеты (обоснования) к плану финансово-хозяйственной деятельности муниципального  учрежения</t>
  </si>
  <si>
    <t>Таблица 6</t>
  </si>
  <si>
    <t>Таблица 7</t>
  </si>
  <si>
    <t>Таблица 8</t>
  </si>
  <si>
    <t>Таблица 9</t>
  </si>
  <si>
    <t>Таблица 10</t>
  </si>
  <si>
    <t>Таблица 11</t>
  </si>
  <si>
    <t>Таблица 12</t>
  </si>
  <si>
    <t>Таблица 13</t>
  </si>
  <si>
    <t>Таблица 14</t>
  </si>
  <si>
    <t>Таблица 15</t>
  </si>
  <si>
    <t>Таблица 16</t>
  </si>
  <si>
    <t>Таблица 17</t>
  </si>
  <si>
    <t>Ремонт (текущий и капитальный) ремонт  имущества</t>
  </si>
  <si>
    <t>Таблица 18</t>
  </si>
  <si>
    <t>Таблица 19</t>
  </si>
  <si>
    <t>Таблица 20</t>
  </si>
  <si>
    <t>Таблица 21</t>
  </si>
  <si>
    <t>в том числе по участкам:</t>
  </si>
  <si>
    <t>в том числе по транспортным средствам:</t>
  </si>
  <si>
    <t>в том числе по объектам:</t>
  </si>
  <si>
    <t>Услуги телефонно-телеграфной, факсимильной, пейджинговой связи, радиосвязи</t>
  </si>
  <si>
    <t>Пересылка постовой корреспонденции с использованием франкировальной машины</t>
  </si>
  <si>
    <t>Услуги фельдъегерской и специальной связи</t>
  </si>
  <si>
    <t>Услуги интернет-провайдеров</t>
  </si>
  <si>
    <t>Услуги электронной почты (электронный адрес)</t>
  </si>
  <si>
    <t>в т ом числе по объектам:</t>
  </si>
  <si>
    <t>вывоз снега, мусора, твердых бытовых и промышленных  отходов</t>
  </si>
  <si>
    <t>дезинфекция, дезинсекция, дератизация, газация</t>
  </si>
  <si>
    <t>мойка и чистка имущества (транспорта и т.д.)</t>
  </si>
  <si>
    <t>прачечные услуги</t>
  </si>
  <si>
    <t xml:space="preserve">устранение неисправностей (восстановление работоспособности) объектов имущества </t>
  </si>
  <si>
    <t>поддержание технико-экономичнских и эксплуатационных показателей объектов имущества</t>
  </si>
  <si>
    <t>………..</t>
  </si>
  <si>
    <t xml:space="preserve">Оплата услуг вневедомственной, пожарной охраны,всего </t>
  </si>
  <si>
    <t xml:space="preserve">Оплата услуг на страхование гражданской ответственности владельцев транспортных средств, всего </t>
  </si>
  <si>
    <t>Оплата информационно- вычислительных  и информационно- правовых услуг</t>
  </si>
  <si>
    <t>приобретение (обновление) программного обеспечения</t>
  </si>
  <si>
    <t>Приобретение основных средств</t>
  </si>
  <si>
    <t>в том числе по группам объектов:</t>
  </si>
  <si>
    <t>Приобретение материалов</t>
  </si>
  <si>
    <t>в том числе по группам материалов:</t>
  </si>
  <si>
    <t>Выплата стипендий учащимся, студентам, аспирантам, ученым</t>
  </si>
  <si>
    <t>в том числе по группам:</t>
  </si>
  <si>
    <t>из них :переданное в аренду</t>
  </si>
  <si>
    <t>из них: переданное в аренду</t>
  </si>
  <si>
    <t>муниципальное бюджетное учреждение "Мглинская межпоселенческая централизованная библиотечная система"</t>
  </si>
  <si>
    <t xml:space="preserve"> 243220, РОССИЯ, Брянская обл., г. Мглин, ул. Ленина, д. 19</t>
  </si>
  <si>
    <t>1. Сохранение накопленных знаний, памяти человечества в виде документов и других носителей информации.</t>
  </si>
  <si>
    <t>2. Распространение знаний и информации в обществе, информационно-библиографическое  обслуживание населения.</t>
  </si>
  <si>
    <t>3. Культурно-просветительская деятельность, направленная на удовлетворение духовных и культурных потребностей каждого члена общества.</t>
  </si>
  <si>
    <t>1.  Комплектование, учет, обеспечение сохранности и рационального использования библиотечных фондов.</t>
  </si>
  <si>
    <t>2.  Предоставление пользователям учреждения информации о составе библиотечных фондов  через систему каталогов и другие формы библиотечного информирования.</t>
  </si>
  <si>
    <t>3.  Оказание консультативной помощи в поиске и выборе источников информации.</t>
  </si>
  <si>
    <t>4.  Выдача во временное пользование документов из библиотечных фондов.</t>
  </si>
  <si>
    <t>5.  Организация любительских клубов и объединений по интересам.</t>
  </si>
  <si>
    <t>6.  Организация и проведение массовых мероприятий - вечеров, встреч, конференций, лекций, фестивалей, конкурсов и иных культурных акций.</t>
  </si>
  <si>
    <t>7.  Осуществление досуговых форм и методов работы, способствующих формированию позитивного мировоззрения и культурного уровня жителей города и района.</t>
  </si>
  <si>
    <t>8.  Создание справочно-поискового аппарата на традиционных и электронных носителях, библиографических и полнотекстовых баз данных.</t>
  </si>
  <si>
    <t>9.  Организация библиотечного, информационного, справочно-библиографического обслуживания пользователей учреждения.</t>
  </si>
  <si>
    <t>10. Методическое обеспечение развития филиалов учреждения, предоставляющих услуги пользователям.</t>
  </si>
  <si>
    <t>11. Предоставление пользователям доступа в корпоративные и глобальные информационные   сети, обслуживание пользователей в режиме локального и удаленного доступа.</t>
  </si>
  <si>
    <t>12. Мониторинг потребностей пользователей, осуществление маркетинговых и социологи-ческих исследований по вопросам развития и прогнозирования деятельности учреждения.</t>
  </si>
  <si>
    <t>13. Осуществление выставочной деятельности.</t>
  </si>
  <si>
    <t>14. Планирование и осуществление хозяйственной, творческо-производственной и финансовой деятельности учреждения.</t>
  </si>
  <si>
    <t>15. Взаимодействие с другими учреждениями культуры, библиотеками всех систем и ведомсв, творческими союзами, общественными структурами, учреждениями образования, структурными подразделениями администрации Мглинского района по осуществлению культурно-образовательных и социально-экономических программ.</t>
  </si>
  <si>
    <t>16. Обеспечение социального развития коллектива учреждения, удовлетворение его материальных и духовных потребностей, реализация его творческого потенциала.</t>
  </si>
  <si>
    <t>17. Организация системы повышения квалификации работников учреждения, предоставление возможности повышения квалификации сотрудникам учреждения на курсах, семинарах, конференциях, творческих лабораториях, проводимых другими учреждениями ,организациями.</t>
  </si>
  <si>
    <t>18. Организация рекламной деятельности учреждения.</t>
  </si>
  <si>
    <t>19. Осуществление иной деятельности, не противоречащей нормам права, в результате которой сохраняются, создаются, распровтраняются и осваиваются культурные ценности.</t>
  </si>
  <si>
    <t>07.011.0</t>
  </si>
  <si>
    <t xml:space="preserve">000000000001530123807011000000000001001101101 </t>
  </si>
  <si>
    <t>Библиотечное, библиографическое и информационное обслуживание пользователей библиотеки</t>
  </si>
  <si>
    <t>В стационарных условиях</t>
  </si>
  <si>
    <t>Услуга</t>
  </si>
  <si>
    <t>государственная (муниципальная) услуга или работа бесплатная</t>
  </si>
  <si>
    <t>92.51 Деятельность библиотек, архивов, учреждений клубного типа; 92.52 Деятельность музеев и охрана исторических мест и зданий</t>
  </si>
  <si>
    <t>физические лица; юридические лица</t>
  </si>
  <si>
    <t>Мглинская МЦБС</t>
  </si>
  <si>
    <t>Вельжичское поселение</t>
  </si>
  <si>
    <t>Вельжичская СБ</t>
  </si>
  <si>
    <t>Нетяговская СБ</t>
  </si>
  <si>
    <t>Новоромановское поселение</t>
  </si>
  <si>
    <t>Семковская СБ</t>
  </si>
  <si>
    <t>ИНН 3220002792</t>
  </si>
  <si>
    <t>Согласовано:</t>
  </si>
  <si>
    <t xml:space="preserve">                         (подпись)</t>
  </si>
  <si>
    <t xml:space="preserve">            (подпись)      </t>
  </si>
  <si>
    <t>Директор МБУ Мглинская МЦБС</t>
  </si>
  <si>
    <t>бумага</t>
  </si>
  <si>
    <t>формуляры читателя</t>
  </si>
  <si>
    <t>запчасти для машины</t>
  </si>
  <si>
    <t>тосол</t>
  </si>
  <si>
    <t>масло для автомашины</t>
  </si>
  <si>
    <t>ГСМ АИ-92</t>
  </si>
  <si>
    <t>шт</t>
  </si>
  <si>
    <t>500</t>
  </si>
  <si>
    <t>пачка</t>
  </si>
  <si>
    <t>бюджет муниципального района</t>
  </si>
  <si>
    <t>прочие работы, услуги</t>
  </si>
  <si>
    <t>страхование ОСАГО</t>
  </si>
  <si>
    <t>3500</t>
  </si>
  <si>
    <t>СБИС+</t>
  </si>
  <si>
    <t>Прочее:</t>
  </si>
  <si>
    <t>Предрейсовое обследование водителя</t>
  </si>
  <si>
    <t>6700</t>
  </si>
  <si>
    <t>Подписка переодических изданий</t>
  </si>
  <si>
    <t>работы по содержанию имущества</t>
  </si>
  <si>
    <t>зарядка огнетушителей</t>
  </si>
  <si>
    <t>техническое обслуживание газового оборудования и газопроводов</t>
  </si>
  <si>
    <t>техническое обслуживание системы пожарной сигнализации</t>
  </si>
  <si>
    <t>техническое обслуживание системы удаленного радиомониторинга</t>
  </si>
  <si>
    <t>Бурчаковская сб</t>
  </si>
  <si>
    <t>Природный газ, всего</t>
  </si>
  <si>
    <t>Шумаровская сб</t>
  </si>
  <si>
    <t>Семковская сб</t>
  </si>
  <si>
    <t>Компенсация по оплате жилья и коммунальных услуг отдельным категориям граждан , работающих в сельской местности или поселках городского типа на территории Брянской области</t>
  </si>
  <si>
    <t>Прочие выплаты</t>
  </si>
  <si>
    <t>средства областного бюджета</t>
  </si>
  <si>
    <t>Транспортные услуги</t>
  </si>
  <si>
    <t>Директор</t>
  </si>
  <si>
    <t>Заместитель директора</t>
  </si>
  <si>
    <t>Аппарат управления</t>
  </si>
  <si>
    <t>Сектор обслуживания</t>
  </si>
  <si>
    <t>Библиотекарь 1-й категории</t>
  </si>
  <si>
    <t>Библиограф 2 категории</t>
  </si>
  <si>
    <t>Сектор комплектования</t>
  </si>
  <si>
    <t>Заведующая сектором</t>
  </si>
  <si>
    <t>Отдел огранизации и использования единого фонда</t>
  </si>
  <si>
    <t>Методический отдел</t>
  </si>
  <si>
    <t>Методист</t>
  </si>
  <si>
    <t>Технические работники</t>
  </si>
  <si>
    <t>Программист</t>
  </si>
  <si>
    <t>Водитель</t>
  </si>
  <si>
    <t>Сторож</t>
  </si>
  <si>
    <t>Уборщик служебных помещений</t>
  </si>
  <si>
    <t>Детская библиотека</t>
  </si>
  <si>
    <t>Оператор газовой котельной</t>
  </si>
  <si>
    <t>Заведующая библиотекой</t>
  </si>
  <si>
    <t>Библиотекарь 1-й категории ЧЗ</t>
  </si>
  <si>
    <t>Библиотекарь 1-й категории АБ</t>
  </si>
  <si>
    <t>Библиотекарь без категории ЧЗ</t>
  </si>
  <si>
    <t>Библиотекарь</t>
  </si>
  <si>
    <t>начисления на выплаты по оплате труда</t>
  </si>
  <si>
    <t xml:space="preserve">расходы на оплату труда </t>
  </si>
  <si>
    <t>Экология</t>
  </si>
  <si>
    <t>уплата налогов и сборов</t>
  </si>
  <si>
    <t>канцелярские товары</t>
  </si>
  <si>
    <t>прочее</t>
  </si>
  <si>
    <t>Показатели по поступлениям и выплатам учреждения 
на 2019 год</t>
  </si>
  <si>
    <t>поставка природного газа</t>
  </si>
  <si>
    <t>2002</t>
  </si>
  <si>
    <t>_____________________А.М. Борзилович</t>
  </si>
  <si>
    <t>мероприятия</t>
  </si>
  <si>
    <t>уголь</t>
  </si>
  <si>
    <t>окно из ПВХ</t>
  </si>
  <si>
    <t>вкладыши в формуляры</t>
  </si>
  <si>
    <t>0</t>
  </si>
  <si>
    <t>Обучение руководителя работе с энергоустановками</t>
  </si>
  <si>
    <t>2700</t>
  </si>
  <si>
    <t>Обучение по охране труда</t>
  </si>
  <si>
    <t>1500</t>
  </si>
  <si>
    <t>ТО огнетушителей</t>
  </si>
  <si>
    <t>акт проверки сигнализаторов</t>
  </si>
  <si>
    <t>обследование каналов топочной акт</t>
  </si>
  <si>
    <t>т.о. автомобиля</t>
  </si>
  <si>
    <t>Вельжичи СБ</t>
  </si>
  <si>
    <t>Соколовская сб</t>
  </si>
  <si>
    <t>Начальник отдела культуры администрации Мглинского района</t>
  </si>
  <si>
    <t xml:space="preserve">отдел культуры администрации Мглинского района </t>
  </si>
  <si>
    <t>2020 год</t>
  </si>
  <si>
    <t>ПЛАН ФИНАНСОВО-ХОЗЯЙСТВЕННОЙ ДЕЯТЕЛЬНОСТИ    муниципальное бюджетное учреждение "Мглинская межпоселенческая централизованная библиотечная система"</t>
  </si>
  <si>
    <t>в</t>
  </si>
  <si>
    <t>на 2019 год и на плановый период 2020 и 2021 годов</t>
  </si>
  <si>
    <t>Показатели по поступлениям и выплатам учреждения 
на 2020 год</t>
  </si>
  <si>
    <t>Показатели по поступлениям и выплатам учреждения 
на 2021 год</t>
  </si>
  <si>
    <t>Сведения о средствах, поступающих во временное распоряжение учреждения
на 2019 год</t>
  </si>
  <si>
    <t>2021 год</t>
  </si>
  <si>
    <t>на 2019 год (очередной финансовый год)</t>
  </si>
  <si>
    <t>на 2020 год (первый год планового периода)</t>
  </si>
  <si>
    <t>на 2021 год (второй год планового периода)</t>
  </si>
  <si>
    <t>5867</t>
  </si>
  <si>
    <t>тел. 8 (48339) 2-20-66</t>
  </si>
  <si>
    <t>______________________________________А.М. Максименко</t>
  </si>
  <si>
    <t>Исполнитель: Максименко А.М.</t>
  </si>
  <si>
    <t>"29" апреля 2019 г.</t>
  </si>
  <si>
    <t>Дата составления:  "29 " апреля 2019 года</t>
  </si>
  <si>
    <t>"29 " апрель 2019 г.</t>
  </si>
  <si>
    <t>Сведения о балансовой стоимости имущества учреждения по состоянию на "24"  апреля 2019 года</t>
  </si>
  <si>
    <t>по состоянию на "24" апреля 2019 года</t>
  </si>
  <si>
    <t>Показатели выплат по расходам
на закупку товаров, работ, услуг учреждения на "24" апреля 2019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</si>
</sst>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\-0\ "/>
    <numFmt numFmtId="165" formatCode="#,##0.00_ ;\-#,##0.00\ "/>
    <numFmt numFmtId="166" formatCode="_-* #,##0.0&quot;р.&quot;_-;\-* #,##0.0&quot;р.&quot;_-;_-* &quot;-&quot;??&quot;р.&quot;_-;_-@_-"/>
    <numFmt numFmtId="167" formatCode="_-* #,##0&quot;р.&quot;_-;\-* #,##0&quot;р.&quot;_-;_-* &quot;-&quot;??&quot;р.&quot;_-;_-@_-"/>
    <numFmt numFmtId="168" formatCode="0.00_ ;\-0.00\ "/>
  </numFmts>
  <fonts count="48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Narrow"/>
      <family val="2"/>
    </font>
    <font>
      <sz val="10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sz val="8"/>
      <color indexed="8"/>
      <name val="Segoe UI"/>
      <family val="2"/>
    </font>
    <font>
      <b/>
      <sz val="10"/>
      <color indexed="9"/>
      <name val="Segoe UI"/>
      <family val="2"/>
    </font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sz val="7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b/>
      <sz val="20"/>
      <color indexed="8"/>
      <name val="Segoe UI"/>
      <family val="2"/>
    </font>
    <font>
      <sz val="20"/>
      <color indexed="8"/>
      <name val="Segoe UI"/>
      <family val="2"/>
    </font>
    <font>
      <sz val="16"/>
      <color indexed="8"/>
      <name val="Segoe UI Symbol"/>
      <family val="2"/>
    </font>
    <font>
      <sz val="16"/>
      <color indexed="8"/>
      <name val="Segoe UI"/>
      <family val="2"/>
    </font>
    <font>
      <b/>
      <sz val="16"/>
      <color indexed="8"/>
      <name val="Segoe UI"/>
      <family val="2"/>
    </font>
    <font>
      <sz val="18"/>
      <color indexed="8"/>
      <name val="Segoe UI"/>
      <family val="2"/>
    </font>
    <font>
      <b/>
      <sz val="18"/>
      <color indexed="8"/>
      <name val="Segoe U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/>
    </border>
    <border>
      <left/>
      <right style="mediumDashDotDot"/>
      <top/>
      <bottom style="mediumDashDotDot"/>
    </border>
    <border>
      <left/>
      <right/>
      <top/>
      <bottom style="mediumDashDotDot"/>
    </border>
    <border>
      <left style="mediumDashDotDot"/>
      <right/>
      <top/>
      <bottom style="mediumDashDotDot"/>
    </border>
    <border>
      <left/>
      <right style="mediumDashDotDot"/>
      <top/>
      <bottom/>
    </border>
    <border>
      <left style="mediumDashDotDot"/>
      <right/>
      <top/>
      <bottom/>
    </border>
    <border>
      <left/>
      <right style="mediumDashDotDot"/>
      <top style="mediumDashDotDot"/>
      <bottom/>
    </border>
    <border>
      <left/>
      <right/>
      <top style="mediumDashDotDot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mediumDashDotDot"/>
      <right/>
      <top style="mediumDashDotDot"/>
      <bottom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1" fillId="0" borderId="0">
      <alignment/>
      <protection/>
    </xf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52">
    <xf numFmtId="44" fontId="0" fillId="0" borderId="0" xfId="0" applyNumberFormat="1" applyFont="1" applyFill="1" applyAlignment="1">
      <alignment vertical="top" wrapText="1"/>
    </xf>
    <xf numFmtId="44" fontId="2" fillId="0" borderId="0" xfId="0" applyNumberFormat="1" applyFont="1" applyFill="1" applyAlignment="1">
      <alignment vertical="top" wrapText="1"/>
    </xf>
    <xf numFmtId="44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 wrapText="1"/>
    </xf>
    <xf numFmtId="44" fontId="8" fillId="0" borderId="0" xfId="0" applyNumberFormat="1" applyFont="1" applyFill="1" applyAlignment="1">
      <alignment vertical="top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horizontal="left" vertical="center" wrapText="1" indent="2"/>
    </xf>
    <xf numFmtId="4" fontId="8" fillId="0" borderId="12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wrapText="1"/>
    </xf>
    <xf numFmtId="44" fontId="9" fillId="0" borderId="0" xfId="0" applyNumberFormat="1" applyFont="1" applyFill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Alignment="1">
      <alignment vertical="top" wrapText="1"/>
    </xf>
    <xf numFmtId="0" fontId="8" fillId="0" borderId="13" xfId="0" applyNumberFormat="1" applyFont="1" applyFill="1" applyBorder="1" applyAlignment="1">
      <alignment horizontal="left" vertical="center" wrapText="1" indent="1"/>
    </xf>
    <xf numFmtId="0" fontId="8" fillId="0" borderId="13" xfId="0" applyNumberFormat="1" applyFont="1" applyFill="1" applyBorder="1" applyAlignment="1">
      <alignment horizontal="left" vertical="center" wrapText="1" indent="2"/>
    </xf>
    <xf numFmtId="44" fontId="8" fillId="0" borderId="0" xfId="0" applyNumberFormat="1" applyFont="1" applyFill="1" applyAlignment="1">
      <alignment horizontal="right" vertical="top" wrapText="1"/>
    </xf>
    <xf numFmtId="4" fontId="8" fillId="0" borderId="0" xfId="0" applyNumberFormat="1" applyFont="1" applyFill="1" applyAlignment="1">
      <alignment vertical="center" wrapText="1"/>
    </xf>
    <xf numFmtId="44" fontId="8" fillId="0" borderId="0" xfId="0" applyNumberFormat="1" applyFont="1" applyFill="1" applyAlignment="1">
      <alignment vertical="center" wrapText="1"/>
    </xf>
    <xf numFmtId="44" fontId="8" fillId="0" borderId="0" xfId="0" applyNumberFormat="1" applyFont="1" applyFill="1" applyAlignment="1">
      <alignment horizontal="righ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 indent="4"/>
    </xf>
    <xf numFmtId="0" fontId="8" fillId="0" borderId="12" xfId="0" applyNumberFormat="1" applyFont="1" applyFill="1" applyBorder="1" applyAlignment="1">
      <alignment horizontal="left" vertical="center" wrapText="1" indent="5"/>
    </xf>
    <xf numFmtId="0" fontId="7" fillId="0" borderId="12" xfId="0" applyNumberFormat="1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44" fontId="8" fillId="0" borderId="11" xfId="0" applyNumberFormat="1" applyFont="1" applyFill="1" applyBorder="1" applyAlignment="1">
      <alignment vertical="center" wrapText="1"/>
    </xf>
    <xf numFmtId="44" fontId="8" fillId="0" borderId="11" xfId="0" applyNumberFormat="1" applyFont="1" applyFill="1" applyBorder="1" applyAlignment="1" quotePrefix="1">
      <alignment vertical="center" wrapText="1"/>
    </xf>
    <xf numFmtId="44" fontId="8" fillId="0" borderId="11" xfId="0" applyNumberFormat="1" applyFont="1" applyFill="1" applyBorder="1" applyAlignment="1" quotePrefix="1">
      <alignment horizontal="center" vertical="center" wrapText="1"/>
    </xf>
    <xf numFmtId="44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horizontal="left" vertical="center"/>
    </xf>
    <xf numFmtId="44" fontId="8" fillId="0" borderId="11" xfId="0" applyNumberFormat="1" applyFont="1" applyFill="1" applyBorder="1" applyAlignment="1">
      <alignment vertical="top" wrapText="1"/>
    </xf>
    <xf numFmtId="44" fontId="9" fillId="0" borderId="11" xfId="0" applyNumberFormat="1" applyFont="1" applyFill="1" applyBorder="1" applyAlignment="1">
      <alignment horizontal="center" vertical="center" wrapText="1"/>
    </xf>
    <xf numFmtId="44" fontId="8" fillId="0" borderId="0" xfId="0" applyNumberFormat="1" applyFont="1" applyFill="1" applyAlignment="1">
      <alignment vertical="top"/>
    </xf>
    <xf numFmtId="164" fontId="8" fillId="0" borderId="11" xfId="0" applyNumberFormat="1" applyFont="1" applyFill="1" applyBorder="1" applyAlignment="1">
      <alignment horizontal="center" vertical="top"/>
    </xf>
    <xf numFmtId="44" fontId="8" fillId="0" borderId="11" xfId="0" applyNumberFormat="1" applyFont="1" applyFill="1" applyBorder="1" applyAlignment="1">
      <alignment vertical="top"/>
    </xf>
    <xf numFmtId="44" fontId="8" fillId="0" borderId="17" xfId="0" applyNumberFormat="1" applyFont="1" applyFill="1" applyBorder="1" applyAlignment="1">
      <alignment vertical="top"/>
    </xf>
    <xf numFmtId="164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 indent="1"/>
    </xf>
    <xf numFmtId="49" fontId="8" fillId="0" borderId="17" xfId="0" applyNumberFormat="1" applyFont="1" applyFill="1" applyBorder="1" applyAlignment="1">
      <alignment/>
    </xf>
    <xf numFmtId="44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 indent="3"/>
    </xf>
    <xf numFmtId="49" fontId="8" fillId="0" borderId="11" xfId="0" applyNumberFormat="1" applyFont="1" applyFill="1" applyBorder="1" applyAlignment="1">
      <alignment horizontal="left" vertical="center" wrapText="1"/>
    </xf>
    <xf numFmtId="0" fontId="12" fillId="0" borderId="0" xfId="52" applyNumberFormat="1" applyFont="1" applyBorder="1" applyAlignment="1">
      <alignment horizontal="left"/>
      <protection/>
    </xf>
    <xf numFmtId="0" fontId="13" fillId="0" borderId="0" xfId="52" applyNumberFormat="1" applyFont="1" applyBorder="1" applyAlignment="1">
      <alignment horizontal="left"/>
      <protection/>
    </xf>
    <xf numFmtId="0" fontId="14" fillId="0" borderId="0" xfId="52" applyNumberFormat="1" applyFont="1" applyBorder="1" applyAlignment="1">
      <alignment horizontal="left"/>
      <protection/>
    </xf>
    <xf numFmtId="0" fontId="14" fillId="0" borderId="18" xfId="52" applyNumberFormat="1" applyFont="1" applyBorder="1" applyAlignment="1">
      <alignment horizontal="left"/>
      <protection/>
    </xf>
    <xf numFmtId="0" fontId="14" fillId="0" borderId="19" xfId="52" applyNumberFormat="1" applyFont="1" applyBorder="1" applyAlignment="1">
      <alignment horizontal="left"/>
      <protection/>
    </xf>
    <xf numFmtId="0" fontId="14" fillId="0" borderId="20" xfId="52" applyNumberFormat="1" applyFont="1" applyBorder="1" applyAlignment="1">
      <alignment horizontal="left"/>
      <protection/>
    </xf>
    <xf numFmtId="0" fontId="13" fillId="0" borderId="21" xfId="52" applyNumberFormat="1" applyFont="1" applyBorder="1" applyAlignment="1">
      <alignment horizontal="left"/>
      <protection/>
    </xf>
    <xf numFmtId="0" fontId="12" fillId="0" borderId="22" xfId="52" applyNumberFormat="1" applyFont="1" applyBorder="1" applyAlignment="1">
      <alignment horizontal="left"/>
      <protection/>
    </xf>
    <xf numFmtId="0" fontId="14" fillId="0" borderId="0" xfId="52" applyNumberFormat="1" applyFont="1" applyBorder="1" applyAlignment="1">
      <alignment horizontal="left" vertical="top"/>
      <protection/>
    </xf>
    <xf numFmtId="0" fontId="15" fillId="0" borderId="21" xfId="52" applyNumberFormat="1" applyFont="1" applyBorder="1" applyAlignment="1">
      <alignment horizontal="center"/>
      <protection/>
    </xf>
    <xf numFmtId="0" fontId="15" fillId="0" borderId="0" xfId="52" applyNumberFormat="1" applyFont="1" applyBorder="1" applyAlignment="1">
      <alignment horizontal="center"/>
      <protection/>
    </xf>
    <xf numFmtId="0" fontId="15" fillId="0" borderId="23" xfId="52" applyNumberFormat="1" applyFont="1" applyBorder="1" applyAlignment="1">
      <alignment horizontal="center"/>
      <protection/>
    </xf>
    <xf numFmtId="0" fontId="15" fillId="0" borderId="24" xfId="52" applyNumberFormat="1" applyFont="1" applyBorder="1" applyAlignment="1">
      <alignment horizontal="center"/>
      <protection/>
    </xf>
    <xf numFmtId="0" fontId="13" fillId="0" borderId="0" xfId="52" applyNumberFormat="1" applyFont="1" applyBorder="1" applyAlignment="1">
      <alignment horizontal="right"/>
      <protection/>
    </xf>
    <xf numFmtId="0" fontId="13" fillId="0" borderId="0" xfId="52" applyNumberFormat="1" applyFont="1" applyBorder="1" applyAlignment="1">
      <alignment horizontal="left" vertical="center"/>
      <protection/>
    </xf>
    <xf numFmtId="0" fontId="13" fillId="0" borderId="0" xfId="52" applyNumberFormat="1" applyFont="1" applyBorder="1" applyAlignment="1">
      <alignment horizontal="right" vertical="center"/>
      <protection/>
    </xf>
    <xf numFmtId="0" fontId="13" fillId="0" borderId="0" xfId="52" applyNumberFormat="1" applyFont="1" applyBorder="1" applyAlignment="1">
      <alignment horizontal="left" vertical="top"/>
      <protection/>
    </xf>
    <xf numFmtId="0" fontId="13" fillId="0" borderId="25" xfId="52" applyNumberFormat="1" applyFont="1" applyBorder="1" applyAlignment="1">
      <alignment horizontal="left" vertical="top"/>
      <protection/>
    </xf>
    <xf numFmtId="0" fontId="13" fillId="0" borderId="17" xfId="52" applyNumberFormat="1" applyFont="1" applyBorder="1" applyAlignment="1">
      <alignment horizontal="left" vertical="top"/>
      <protection/>
    </xf>
    <xf numFmtId="0" fontId="13" fillId="0" borderId="26" xfId="52" applyNumberFormat="1" applyFont="1" applyBorder="1" applyAlignment="1">
      <alignment horizontal="left" vertical="top"/>
      <protection/>
    </xf>
    <xf numFmtId="0" fontId="13" fillId="0" borderId="27" xfId="52" applyNumberFormat="1" applyFont="1" applyBorder="1" applyAlignment="1">
      <alignment horizontal="left"/>
      <protection/>
    </xf>
    <xf numFmtId="0" fontId="13" fillId="0" borderId="28" xfId="52" applyNumberFormat="1" applyFont="1" applyBorder="1" applyAlignment="1">
      <alignment horizontal="left"/>
      <protection/>
    </xf>
    <xf numFmtId="49" fontId="12" fillId="0" borderId="0" xfId="52" applyNumberFormat="1" applyFont="1" applyBorder="1" applyAlignment="1">
      <alignment horizontal="center" vertical="center"/>
      <protection/>
    </xf>
    <xf numFmtId="0" fontId="13" fillId="0" borderId="0" xfId="52" applyNumberFormat="1" applyFont="1" applyBorder="1" applyAlignment="1">
      <alignment horizontal="center" vertical="center"/>
      <protection/>
    </xf>
    <xf numFmtId="0" fontId="13" fillId="0" borderId="0" xfId="52" applyNumberFormat="1" applyFont="1" applyBorder="1" applyAlignment="1">
      <alignment horizontal="left" wrapText="1"/>
      <protection/>
    </xf>
    <xf numFmtId="0" fontId="13" fillId="0" borderId="0" xfId="52" applyNumberFormat="1" applyFont="1" applyBorder="1" applyAlignment="1">
      <alignment horizontal="center" vertical="top"/>
      <protection/>
    </xf>
    <xf numFmtId="49" fontId="14" fillId="0" borderId="0" xfId="52" applyNumberFormat="1" applyFont="1" applyBorder="1" applyAlignment="1">
      <alignment horizontal="center" vertical="center"/>
      <protection/>
    </xf>
    <xf numFmtId="0" fontId="14" fillId="0" borderId="0" xfId="52" applyNumberFormat="1" applyFont="1" applyBorder="1" applyAlignment="1">
      <alignment horizontal="left" vertical="center"/>
      <protection/>
    </xf>
    <xf numFmtId="0" fontId="14" fillId="0" borderId="0" xfId="52" applyNumberFormat="1" applyFont="1" applyBorder="1" applyAlignment="1">
      <alignment horizontal="right" vertical="center"/>
      <protection/>
    </xf>
    <xf numFmtId="0" fontId="14" fillId="0" borderId="0" xfId="52" applyNumberFormat="1" applyFont="1" applyBorder="1" applyAlignment="1">
      <alignment horizontal="center" vertical="center"/>
      <protection/>
    </xf>
    <xf numFmtId="0" fontId="17" fillId="0" borderId="0" xfId="52" applyNumberFormat="1" applyFont="1" applyBorder="1" applyAlignment="1">
      <alignment horizontal="left"/>
      <protection/>
    </xf>
    <xf numFmtId="0" fontId="18" fillId="0" borderId="0" xfId="52" applyNumberFormat="1" applyFont="1" applyBorder="1" applyAlignment="1">
      <alignment horizontal="left" vertical="center"/>
      <protection/>
    </xf>
    <xf numFmtId="0" fontId="18" fillId="0" borderId="0" xfId="52" applyNumberFormat="1" applyFont="1" applyBorder="1" applyAlignment="1">
      <alignment horizontal="left"/>
      <protection/>
    </xf>
    <xf numFmtId="0" fontId="18" fillId="0" borderId="0" xfId="52" applyNumberFormat="1" applyFont="1" applyBorder="1" applyAlignment="1">
      <alignment horizontal="right"/>
      <protection/>
    </xf>
    <xf numFmtId="0" fontId="18" fillId="0" borderId="0" xfId="52" applyNumberFormat="1" applyFont="1" applyFill="1" applyBorder="1" applyAlignment="1">
      <alignment horizontal="left"/>
      <protection/>
    </xf>
    <xf numFmtId="0" fontId="19" fillId="0" borderId="0" xfId="52" applyNumberFormat="1" applyFont="1" applyBorder="1" applyAlignment="1">
      <alignment horizontal="left"/>
      <protection/>
    </xf>
    <xf numFmtId="0" fontId="14" fillId="0" borderId="0" xfId="52" applyNumberFormat="1" applyFont="1" applyBorder="1" applyAlignment="1">
      <alignment horizontal="center" vertical="top"/>
      <protection/>
    </xf>
    <xf numFmtId="0" fontId="13" fillId="0" borderId="0" xfId="52" applyNumberFormat="1" applyFont="1" applyBorder="1" applyAlignment="1">
      <alignment horizontal="center"/>
      <protection/>
    </xf>
    <xf numFmtId="0" fontId="21" fillId="0" borderId="0" xfId="52" applyNumberFormat="1" applyFont="1" applyBorder="1" applyAlignment="1">
      <alignment horizontal="left"/>
      <protection/>
    </xf>
    <xf numFmtId="44" fontId="23" fillId="0" borderId="17" xfId="0" applyNumberFormat="1" applyFont="1" applyFill="1" applyBorder="1" applyAlignment="1">
      <alignment vertical="top"/>
    </xf>
    <xf numFmtId="44" fontId="23" fillId="0" borderId="0" xfId="0" applyNumberFormat="1" applyFont="1" applyFill="1" applyAlignment="1">
      <alignment vertical="top"/>
    </xf>
    <xf numFmtId="44" fontId="23" fillId="0" borderId="11" xfId="0" applyNumberFormat="1" applyFont="1" applyFill="1" applyBorder="1" applyAlignment="1">
      <alignment horizontal="center" vertical="center" wrapText="1"/>
    </xf>
    <xf numFmtId="164" fontId="23" fillId="0" borderId="11" xfId="0" applyNumberFormat="1" applyFont="1" applyFill="1" applyBorder="1" applyAlignment="1">
      <alignment horizontal="center" vertical="top"/>
    </xf>
    <xf numFmtId="44" fontId="23" fillId="0" borderId="11" xfId="0" applyNumberFormat="1" applyFont="1" applyFill="1" applyBorder="1" applyAlignment="1">
      <alignment vertical="top"/>
    </xf>
    <xf numFmtId="164" fontId="23" fillId="0" borderId="11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vertical="center" wrapText="1"/>
    </xf>
    <xf numFmtId="49" fontId="23" fillId="0" borderId="11" xfId="0" applyNumberFormat="1" applyFont="1" applyFill="1" applyBorder="1" applyAlignment="1">
      <alignment horizontal="left" vertical="center" wrapText="1" indent="2"/>
    </xf>
    <xf numFmtId="49" fontId="23" fillId="0" borderId="17" xfId="0" applyNumberFormat="1" applyFont="1" applyFill="1" applyBorder="1" applyAlignment="1">
      <alignment/>
    </xf>
    <xf numFmtId="44" fontId="23" fillId="0" borderId="11" xfId="0" applyNumberFormat="1" applyFont="1" applyFill="1" applyBorder="1" applyAlignment="1">
      <alignment horizontal="center" vertical="center"/>
    </xf>
    <xf numFmtId="164" fontId="22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vertical="center" wrapText="1"/>
    </xf>
    <xf numFmtId="49" fontId="23" fillId="0" borderId="11" xfId="0" applyNumberFormat="1" applyFont="1" applyFill="1" applyBorder="1" applyAlignment="1">
      <alignment horizontal="left" vertical="center" wrapText="1" indent="1"/>
    </xf>
    <xf numFmtId="49" fontId="23" fillId="0" borderId="11" xfId="0" applyNumberFormat="1" applyFont="1" applyFill="1" applyBorder="1" applyAlignment="1">
      <alignment horizontal="left" vertical="center" wrapText="1" indent="3"/>
    </xf>
    <xf numFmtId="44" fontId="24" fillId="0" borderId="0" xfId="0" applyNumberFormat="1" applyFont="1" applyFill="1" applyAlignment="1">
      <alignment vertical="top"/>
    </xf>
    <xf numFmtId="44" fontId="8" fillId="0" borderId="0" xfId="0" applyNumberFormat="1" applyFont="1" applyFill="1" applyAlignment="1">
      <alignment horizontal="left" vertical="center"/>
    </xf>
    <xf numFmtId="44" fontId="25" fillId="0" borderId="0" xfId="0" applyNumberFormat="1" applyFont="1" applyFill="1" applyAlignment="1">
      <alignment vertical="top"/>
    </xf>
    <xf numFmtId="44" fontId="25" fillId="0" borderId="17" xfId="0" applyNumberFormat="1" applyFont="1" applyFill="1" applyBorder="1" applyAlignment="1">
      <alignment vertical="top"/>
    </xf>
    <xf numFmtId="49" fontId="25" fillId="0" borderId="17" xfId="0" applyNumberFormat="1" applyFont="1" applyFill="1" applyBorder="1" applyAlignment="1">
      <alignment/>
    </xf>
    <xf numFmtId="44" fontId="25" fillId="0" borderId="11" xfId="0" applyNumberFormat="1" applyFont="1" applyFill="1" applyBorder="1" applyAlignment="1">
      <alignment horizontal="center" vertical="center"/>
    </xf>
    <xf numFmtId="44" fontId="25" fillId="0" borderId="11" xfId="0" applyNumberFormat="1" applyFont="1" applyFill="1" applyBorder="1" applyAlignment="1">
      <alignment horizontal="center" vertical="center" wrapText="1"/>
    </xf>
    <xf numFmtId="164" fontId="25" fillId="0" borderId="11" xfId="0" applyNumberFormat="1" applyFont="1" applyFill="1" applyBorder="1" applyAlignment="1">
      <alignment horizontal="center" vertical="top"/>
    </xf>
    <xf numFmtId="164" fontId="25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left" vertical="center" wrapText="1"/>
    </xf>
    <xf numFmtId="44" fontId="25" fillId="0" borderId="11" xfId="0" applyNumberFormat="1" applyFont="1" applyFill="1" applyBorder="1" applyAlignment="1">
      <alignment vertical="top"/>
    </xf>
    <xf numFmtId="44" fontId="27" fillId="0" borderId="0" xfId="0" applyNumberFormat="1" applyFont="1" applyFill="1" applyAlignment="1">
      <alignment vertical="top"/>
    </xf>
    <xf numFmtId="44" fontId="27" fillId="0" borderId="0" xfId="0" applyNumberFormat="1" applyFont="1" applyFill="1" applyAlignment="1">
      <alignment horizontal="center" vertical="top"/>
    </xf>
    <xf numFmtId="44" fontId="27" fillId="0" borderId="17" xfId="0" applyNumberFormat="1" applyFont="1" applyFill="1" applyBorder="1" applyAlignment="1">
      <alignment vertical="top"/>
    </xf>
    <xf numFmtId="49" fontId="27" fillId="0" borderId="17" xfId="0" applyNumberFormat="1" applyFont="1" applyFill="1" applyBorder="1" applyAlignment="1">
      <alignment/>
    </xf>
    <xf numFmtId="44" fontId="27" fillId="0" borderId="11" xfId="0" applyNumberFormat="1" applyFont="1" applyFill="1" applyBorder="1" applyAlignment="1">
      <alignment horizontal="center" vertical="center"/>
    </xf>
    <xf numFmtId="44" fontId="27" fillId="0" borderId="11" xfId="0" applyNumberFormat="1" applyFont="1" applyFill="1" applyBorder="1" applyAlignment="1">
      <alignment horizontal="center" vertical="center" wrapText="1"/>
    </xf>
    <xf numFmtId="164" fontId="27" fillId="0" borderId="11" xfId="0" applyNumberFormat="1" applyFont="1" applyFill="1" applyBorder="1" applyAlignment="1">
      <alignment horizontal="center" vertical="top"/>
    </xf>
    <xf numFmtId="164" fontId="27" fillId="0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left" vertical="center" wrapText="1"/>
    </xf>
    <xf numFmtId="44" fontId="27" fillId="0" borderId="11" xfId="0" applyNumberFormat="1" applyFont="1" applyFill="1" applyBorder="1" applyAlignment="1">
      <alignment vertical="top"/>
    </xf>
    <xf numFmtId="164" fontId="26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left" vertical="center" wrapText="1"/>
    </xf>
    <xf numFmtId="44" fontId="26" fillId="0" borderId="11" xfId="0" applyNumberFormat="1" applyFont="1" applyFill="1" applyBorder="1" applyAlignment="1">
      <alignment vertical="top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 wrapText="1" indent="1"/>
    </xf>
    <xf numFmtId="49" fontId="25" fillId="0" borderId="17" xfId="0" applyNumberFormat="1" applyFont="1" applyFill="1" applyBorder="1" applyAlignment="1">
      <alignment horizontal="left"/>
    </xf>
    <xf numFmtId="44" fontId="8" fillId="0" borderId="11" xfId="0" applyNumberFormat="1" applyFont="1" applyFill="1" applyBorder="1" applyAlignment="1" quotePrefix="1">
      <alignment vertical="top" wrapText="1"/>
    </xf>
    <xf numFmtId="165" fontId="8" fillId="0" borderId="11" xfId="0" applyNumberFormat="1" applyFont="1" applyFill="1" applyBorder="1" applyAlignment="1">
      <alignment vertical="top"/>
    </xf>
    <xf numFmtId="165" fontId="26" fillId="0" borderId="11" xfId="0" applyNumberFormat="1" applyFont="1" applyFill="1" applyBorder="1" applyAlignment="1">
      <alignment vertical="top"/>
    </xf>
    <xf numFmtId="165" fontId="25" fillId="0" borderId="11" xfId="0" applyNumberFormat="1" applyFont="1" applyFill="1" applyBorder="1" applyAlignment="1">
      <alignment vertical="top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left" vertical="top" wrapText="1"/>
    </xf>
    <xf numFmtId="49" fontId="25" fillId="0" borderId="29" xfId="0" applyNumberFormat="1" applyFont="1" applyFill="1" applyBorder="1" applyAlignment="1">
      <alignment horizontal="left" vertical="center" wrapText="1"/>
    </xf>
    <xf numFmtId="2" fontId="25" fillId="0" borderId="11" xfId="0" applyNumberFormat="1" applyFont="1" applyFill="1" applyBorder="1" applyAlignment="1">
      <alignment horizontal="left" vertical="center" wrapText="1"/>
    </xf>
    <xf numFmtId="2" fontId="25" fillId="0" borderId="11" xfId="0" applyNumberFormat="1" applyFont="1" applyFill="1" applyBorder="1" applyAlignment="1">
      <alignment horizontal="right" vertical="center" wrapText="1"/>
    </xf>
    <xf numFmtId="2" fontId="25" fillId="0" borderId="11" xfId="0" applyNumberFormat="1" applyFont="1" applyFill="1" applyBorder="1" applyAlignment="1">
      <alignment horizontal="right" vertical="center"/>
    </xf>
    <xf numFmtId="2" fontId="25" fillId="0" borderId="11" xfId="0" applyNumberFormat="1" applyFont="1" applyFill="1" applyBorder="1" applyAlignment="1">
      <alignment horizontal="left" vertical="center"/>
    </xf>
    <xf numFmtId="44" fontId="25" fillId="0" borderId="17" xfId="0" applyNumberFormat="1" applyFont="1" applyFill="1" applyBorder="1" applyAlignment="1">
      <alignment/>
    </xf>
    <xf numFmtId="44" fontId="25" fillId="0" borderId="17" xfId="0" applyNumberFormat="1" applyFont="1" applyFill="1" applyBorder="1" applyAlignment="1">
      <alignment horizontal="left"/>
    </xf>
    <xf numFmtId="49" fontId="25" fillId="0" borderId="11" xfId="0" applyNumberFormat="1" applyFont="1" applyFill="1" applyBorder="1" applyAlignment="1">
      <alignment horizontal="left" vertical="center"/>
    </xf>
    <xf numFmtId="1" fontId="25" fillId="0" borderId="11" xfId="0" applyNumberFormat="1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 wrapText="1"/>
    </xf>
    <xf numFmtId="44" fontId="8" fillId="0" borderId="17" xfId="0" applyNumberFormat="1" applyFont="1" applyFill="1" applyBorder="1" applyAlignment="1">
      <alignment horizontal="left"/>
    </xf>
    <xf numFmtId="165" fontId="23" fillId="0" borderId="11" xfId="0" applyNumberFormat="1" applyFont="1" applyFill="1" applyBorder="1" applyAlignment="1">
      <alignment horizontal="center" vertical="center"/>
    </xf>
    <xf numFmtId="44" fontId="23" fillId="0" borderId="11" xfId="0" applyNumberFormat="1" applyFont="1" applyFill="1" applyBorder="1" applyAlignment="1">
      <alignment horizontal="left" vertical="center"/>
    </xf>
    <xf numFmtId="44" fontId="23" fillId="0" borderId="17" xfId="0" applyNumberFormat="1" applyFont="1" applyFill="1" applyBorder="1" applyAlignment="1">
      <alignment/>
    </xf>
    <xf numFmtId="49" fontId="23" fillId="0" borderId="11" xfId="0" applyNumberFormat="1" applyFont="1" applyFill="1" applyBorder="1" applyAlignment="1">
      <alignment vertical="top" wrapText="1"/>
    </xf>
    <xf numFmtId="164" fontId="22" fillId="0" borderId="11" xfId="0" applyNumberFormat="1" applyFont="1" applyFill="1" applyBorder="1" applyAlignment="1">
      <alignment horizontal="left" vertical="top"/>
    </xf>
    <xf numFmtId="49" fontId="22" fillId="0" borderId="11" xfId="0" applyNumberFormat="1" applyFont="1" applyFill="1" applyBorder="1" applyAlignment="1">
      <alignment vertical="top" wrapText="1"/>
    </xf>
    <xf numFmtId="44" fontId="22" fillId="0" borderId="11" xfId="0" applyNumberFormat="1" applyFont="1" applyFill="1" applyBorder="1" applyAlignment="1">
      <alignment vertical="top" wrapText="1"/>
    </xf>
    <xf numFmtId="44" fontId="23" fillId="0" borderId="11" xfId="0" applyNumberFormat="1" applyFont="1" applyFill="1" applyBorder="1" applyAlignment="1">
      <alignment vertical="top" wrapText="1"/>
    </xf>
    <xf numFmtId="0" fontId="23" fillId="0" borderId="11" xfId="0" applyNumberFormat="1" applyFont="1" applyFill="1" applyBorder="1" applyAlignment="1">
      <alignment horizontal="center" vertical="top"/>
    </xf>
    <xf numFmtId="165" fontId="23" fillId="0" borderId="11" xfId="0" applyNumberFormat="1" applyFont="1" applyFill="1" applyBorder="1" applyAlignment="1">
      <alignment vertical="top"/>
    </xf>
    <xf numFmtId="44" fontId="8" fillId="0" borderId="11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/>
    </xf>
    <xf numFmtId="165" fontId="27" fillId="0" borderId="11" xfId="0" applyNumberFormat="1" applyFont="1" applyFill="1" applyBorder="1" applyAlignment="1">
      <alignment vertical="top"/>
    </xf>
    <xf numFmtId="44" fontId="27" fillId="0" borderId="17" xfId="0" applyNumberFormat="1" applyFont="1" applyFill="1" applyBorder="1" applyAlignment="1">
      <alignment/>
    </xf>
    <xf numFmtId="167" fontId="26" fillId="0" borderId="11" xfId="0" applyNumberFormat="1" applyFont="1" applyFill="1" applyBorder="1" applyAlignment="1">
      <alignment vertical="top"/>
    </xf>
    <xf numFmtId="166" fontId="8" fillId="0" borderId="0" xfId="0" applyNumberFormat="1" applyFont="1" applyFill="1" applyAlignment="1">
      <alignment vertical="top"/>
    </xf>
    <xf numFmtId="167" fontId="25" fillId="0" borderId="11" xfId="0" applyNumberFormat="1" applyFont="1" applyFill="1" applyBorder="1" applyAlignment="1">
      <alignment vertical="top"/>
    </xf>
    <xf numFmtId="167" fontId="25" fillId="0" borderId="11" xfId="0" applyNumberFormat="1" applyFont="1" applyFill="1" applyBorder="1" applyAlignment="1">
      <alignment horizontal="center" vertical="center"/>
    </xf>
    <xf numFmtId="167" fontId="8" fillId="0" borderId="11" xfId="0" applyNumberFormat="1" applyFont="1" applyFill="1" applyBorder="1" applyAlignment="1">
      <alignment/>
    </xf>
    <xf numFmtId="44" fontId="23" fillId="24" borderId="11" xfId="0" applyNumberFormat="1" applyFont="1" applyFill="1" applyBorder="1" applyAlignment="1">
      <alignment vertical="top"/>
    </xf>
    <xf numFmtId="44" fontId="22" fillId="24" borderId="11" xfId="0" applyNumberFormat="1" applyFont="1" applyFill="1" applyBorder="1" applyAlignment="1">
      <alignment vertical="top"/>
    </xf>
    <xf numFmtId="44" fontId="8" fillId="24" borderId="11" xfId="0" applyNumberFormat="1" applyFont="1" applyFill="1" applyBorder="1" applyAlignment="1">
      <alignment vertical="center" wrapText="1"/>
    </xf>
    <xf numFmtId="168" fontId="23" fillId="0" borderId="11" xfId="0" applyNumberFormat="1" applyFont="1" applyFill="1" applyBorder="1" applyAlignment="1">
      <alignment horizontal="center" vertical="top"/>
    </xf>
    <xf numFmtId="0" fontId="8" fillId="0" borderId="3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/>
    </xf>
    <xf numFmtId="0" fontId="30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44" fontId="22" fillId="0" borderId="0" xfId="0" applyNumberFormat="1" applyFont="1" applyFill="1" applyAlignment="1">
      <alignment horizontal="center" vertical="center"/>
    </xf>
    <xf numFmtId="44" fontId="22" fillId="0" borderId="17" xfId="0" applyNumberFormat="1" applyFont="1" applyFill="1" applyBorder="1" applyAlignment="1">
      <alignment horizontal="center" vertical="center"/>
    </xf>
    <xf numFmtId="44" fontId="23" fillId="0" borderId="35" xfId="0" applyNumberFormat="1" applyFont="1" applyFill="1" applyBorder="1" applyAlignment="1">
      <alignment horizontal="center" vertical="center" wrapText="1"/>
    </xf>
    <xf numFmtId="44" fontId="23" fillId="0" borderId="36" xfId="0" applyNumberFormat="1" applyFont="1" applyFill="1" applyBorder="1" applyAlignment="1">
      <alignment horizontal="center" vertical="center" wrapText="1"/>
    </xf>
    <xf numFmtId="44" fontId="23" fillId="0" borderId="37" xfId="0" applyNumberFormat="1" applyFont="1" applyFill="1" applyBorder="1" applyAlignment="1">
      <alignment horizontal="center" vertical="center" wrapText="1"/>
    </xf>
    <xf numFmtId="44" fontId="23" fillId="0" borderId="11" xfId="0" applyNumberFormat="1" applyFont="1" applyFill="1" applyBorder="1" applyAlignment="1">
      <alignment horizontal="center" vertical="center" wrapText="1"/>
    </xf>
    <xf numFmtId="44" fontId="23" fillId="0" borderId="11" xfId="0" applyNumberFormat="1" applyFont="1" applyFill="1" applyBorder="1" applyAlignment="1">
      <alignment horizontal="center" vertical="center"/>
    </xf>
    <xf numFmtId="44" fontId="23" fillId="0" borderId="11" xfId="0" applyNumberFormat="1" applyFont="1" applyFill="1" applyBorder="1" applyAlignment="1">
      <alignment horizontal="center" vertical="top"/>
    </xf>
    <xf numFmtId="44" fontId="23" fillId="0" borderId="29" xfId="0" applyNumberFormat="1" applyFont="1" applyFill="1" applyBorder="1" applyAlignment="1">
      <alignment horizontal="center" vertical="center" wrapText="1"/>
    </xf>
    <xf numFmtId="44" fontId="23" fillId="0" borderId="31" xfId="0" applyNumberFormat="1" applyFont="1" applyFill="1" applyBorder="1" applyAlignment="1">
      <alignment horizontal="center" vertical="center" wrapText="1"/>
    </xf>
    <xf numFmtId="44" fontId="23" fillId="0" borderId="34" xfId="0" applyNumberFormat="1" applyFont="1" applyFill="1" applyBorder="1" applyAlignment="1">
      <alignment horizontal="center" vertical="center" wrapText="1"/>
    </xf>
    <xf numFmtId="44" fontId="22" fillId="0" borderId="29" xfId="0" applyNumberFormat="1" applyFont="1" applyFill="1" applyBorder="1" applyAlignment="1">
      <alignment horizontal="center" vertical="top"/>
    </xf>
    <xf numFmtId="44" fontId="22" fillId="0" borderId="34" xfId="0" applyNumberFormat="1" applyFont="1" applyFill="1" applyBorder="1" applyAlignment="1">
      <alignment horizontal="center" vertical="top"/>
    </xf>
    <xf numFmtId="49" fontId="23" fillId="0" borderId="0" xfId="0" applyNumberFormat="1" applyFont="1" applyFill="1" applyAlignment="1">
      <alignment horizontal="left"/>
    </xf>
    <xf numFmtId="44" fontId="8" fillId="0" borderId="11" xfId="0" applyNumberFormat="1" applyFont="1" applyFill="1" applyBorder="1" applyAlignment="1">
      <alignment horizontal="center" vertical="center" wrapText="1"/>
    </xf>
    <xf numFmtId="44" fontId="7" fillId="0" borderId="29" xfId="0" applyNumberFormat="1" applyFont="1" applyFill="1" applyBorder="1" applyAlignment="1">
      <alignment horizontal="center" vertical="top"/>
    </xf>
    <xf numFmtId="44" fontId="7" fillId="0" borderId="34" xfId="0" applyNumberFormat="1" applyFont="1" applyFill="1" applyBorder="1" applyAlignment="1">
      <alignment horizontal="center" vertical="top"/>
    </xf>
    <xf numFmtId="44" fontId="7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/>
    </xf>
    <xf numFmtId="44" fontId="7" fillId="0" borderId="17" xfId="0" applyNumberFormat="1" applyFont="1" applyFill="1" applyBorder="1" applyAlignment="1">
      <alignment horizontal="center" vertical="center"/>
    </xf>
    <xf numFmtId="44" fontId="8" fillId="0" borderId="11" xfId="0" applyNumberFormat="1" applyFont="1" applyFill="1" applyBorder="1" applyAlignment="1">
      <alignment horizontal="center" vertical="center"/>
    </xf>
    <xf numFmtId="44" fontId="22" fillId="0" borderId="17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4" fontId="28" fillId="0" borderId="29" xfId="0" applyNumberFormat="1" applyFont="1" applyFill="1" applyBorder="1" applyAlignment="1">
      <alignment horizontal="center" vertical="top"/>
    </xf>
    <xf numFmtId="44" fontId="28" fillId="0" borderId="34" xfId="0" applyNumberFormat="1" applyFont="1" applyFill="1" applyBorder="1" applyAlignment="1">
      <alignment horizontal="center" vertical="top"/>
    </xf>
    <xf numFmtId="44" fontId="28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left"/>
    </xf>
    <xf numFmtId="44" fontId="28" fillId="0" borderId="17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Alignment="1">
      <alignment horizontal="left"/>
    </xf>
    <xf numFmtId="44" fontId="26" fillId="0" borderId="29" xfId="0" applyNumberFormat="1" applyFont="1" applyFill="1" applyBorder="1" applyAlignment="1">
      <alignment horizontal="center" vertical="top"/>
    </xf>
    <xf numFmtId="44" fontId="26" fillId="0" borderId="34" xfId="0" applyNumberFormat="1" applyFont="1" applyFill="1" applyBorder="1" applyAlignment="1">
      <alignment horizontal="center" vertical="top"/>
    </xf>
    <xf numFmtId="44" fontId="26" fillId="0" borderId="0" xfId="0" applyNumberFormat="1" applyFont="1" applyFill="1" applyAlignment="1">
      <alignment horizontal="center" vertical="center"/>
    </xf>
    <xf numFmtId="44" fontId="26" fillId="0" borderId="17" xfId="0" applyNumberFormat="1" applyFont="1" applyFill="1" applyBorder="1" applyAlignment="1">
      <alignment horizontal="center" vertical="center"/>
    </xf>
    <xf numFmtId="44" fontId="26" fillId="0" borderId="0" xfId="0" applyNumberFormat="1" applyFont="1" applyFill="1" applyAlignment="1">
      <alignment horizontal="center" vertical="center" wrapText="1"/>
    </xf>
    <xf numFmtId="44" fontId="26" fillId="0" borderId="17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left" wrapText="1"/>
    </xf>
    <xf numFmtId="44" fontId="0" fillId="0" borderId="17" xfId="0" applyNumberFormat="1" applyFont="1" applyFill="1" applyBorder="1" applyAlignment="1">
      <alignment vertical="top" wrapText="1"/>
    </xf>
    <xf numFmtId="0" fontId="14" fillId="0" borderId="38" xfId="52" applyNumberFormat="1" applyFont="1" applyBorder="1" applyAlignment="1">
      <alignment horizontal="center" vertical="top"/>
      <protection/>
    </xf>
    <xf numFmtId="0" fontId="13" fillId="0" borderId="17" xfId="52" applyNumberFormat="1" applyFont="1" applyFill="1" applyBorder="1" applyAlignment="1">
      <alignment horizontal="center"/>
      <protection/>
    </xf>
    <xf numFmtId="49" fontId="13" fillId="0" borderId="39" xfId="52" applyNumberFormat="1" applyFont="1" applyBorder="1" applyAlignment="1">
      <alignment horizontal="center" vertical="center"/>
      <protection/>
    </xf>
    <xf numFmtId="49" fontId="13" fillId="0" borderId="40" xfId="52" applyNumberFormat="1" applyFont="1" applyBorder="1" applyAlignment="1">
      <alignment horizontal="center" vertical="center"/>
      <protection/>
    </xf>
    <xf numFmtId="49" fontId="13" fillId="0" borderId="41" xfId="52" applyNumberFormat="1" applyFont="1" applyBorder="1" applyAlignment="1">
      <alignment horizontal="center" vertical="center"/>
      <protection/>
    </xf>
    <xf numFmtId="49" fontId="18" fillId="0" borderId="17" xfId="52" applyNumberFormat="1" applyFont="1" applyFill="1" applyBorder="1" applyAlignment="1">
      <alignment horizontal="left"/>
      <protection/>
    </xf>
    <xf numFmtId="49" fontId="13" fillId="0" borderId="17" xfId="52" applyNumberFormat="1" applyFont="1" applyFill="1" applyBorder="1" applyAlignment="1">
      <alignment horizontal="center"/>
      <protection/>
    </xf>
    <xf numFmtId="0" fontId="13" fillId="0" borderId="0" xfId="52" applyNumberFormat="1" applyFont="1" applyBorder="1" applyAlignment="1">
      <alignment horizontal="left"/>
      <protection/>
    </xf>
    <xf numFmtId="49" fontId="13" fillId="0" borderId="17" xfId="52" applyNumberFormat="1" applyFont="1" applyFill="1" applyBorder="1" applyAlignment="1">
      <alignment horizontal="left"/>
      <protection/>
    </xf>
    <xf numFmtId="0" fontId="20" fillId="0" borderId="0" xfId="52" applyNumberFormat="1" applyFont="1" applyBorder="1" applyAlignment="1">
      <alignment horizontal="center"/>
      <protection/>
    </xf>
    <xf numFmtId="0" fontId="13" fillId="0" borderId="42" xfId="52" applyNumberFormat="1" applyFont="1" applyBorder="1" applyAlignment="1">
      <alignment horizontal="center" vertical="top"/>
      <protection/>
    </xf>
    <xf numFmtId="0" fontId="13" fillId="0" borderId="39" xfId="52" applyNumberFormat="1" applyFont="1" applyBorder="1" applyAlignment="1">
      <alignment horizontal="center" vertical="top"/>
      <protection/>
    </xf>
    <xf numFmtId="0" fontId="14" fillId="0" borderId="0" xfId="52" applyNumberFormat="1" applyFont="1" applyBorder="1" applyAlignment="1">
      <alignment horizontal="center" vertical="top"/>
      <protection/>
    </xf>
    <xf numFmtId="0" fontId="13" fillId="0" borderId="0" xfId="52" applyNumberFormat="1" applyFont="1" applyBorder="1" applyAlignment="1">
      <alignment horizontal="right"/>
      <protection/>
    </xf>
    <xf numFmtId="0" fontId="13" fillId="0" borderId="0" xfId="52" applyNumberFormat="1" applyFont="1" applyFill="1" applyBorder="1" applyAlignment="1">
      <alignment horizontal="left"/>
      <protection/>
    </xf>
    <xf numFmtId="0" fontId="13" fillId="0" borderId="17" xfId="52" applyNumberFormat="1" applyFont="1" applyFill="1" applyBorder="1" applyAlignment="1">
      <alignment horizontal="left"/>
      <protection/>
    </xf>
    <xf numFmtId="49" fontId="13" fillId="0" borderId="43" xfId="52" applyNumberFormat="1" applyFont="1" applyFill="1" applyBorder="1" applyAlignment="1">
      <alignment horizontal="center"/>
      <protection/>
    </xf>
    <xf numFmtId="49" fontId="13" fillId="0" borderId="38" xfId="52" applyNumberFormat="1" applyFont="1" applyFill="1" applyBorder="1" applyAlignment="1">
      <alignment horizontal="center"/>
      <protection/>
    </xf>
    <xf numFmtId="49" fontId="13" fillId="0" borderId="44" xfId="52" applyNumberFormat="1" applyFont="1" applyFill="1" applyBorder="1" applyAlignment="1">
      <alignment horizontal="center"/>
      <protection/>
    </xf>
    <xf numFmtId="49" fontId="13" fillId="0" borderId="45" xfId="52" applyNumberFormat="1" applyFont="1" applyFill="1" applyBorder="1" applyAlignment="1">
      <alignment horizontal="center"/>
      <protection/>
    </xf>
    <xf numFmtId="49" fontId="13" fillId="0" borderId="0" xfId="52" applyNumberFormat="1" applyFont="1" applyFill="1" applyBorder="1" applyAlignment="1">
      <alignment horizontal="center"/>
      <protection/>
    </xf>
    <xf numFmtId="49" fontId="13" fillId="0" borderId="46" xfId="52" applyNumberFormat="1" applyFont="1" applyFill="1" applyBorder="1" applyAlignment="1">
      <alignment horizontal="center"/>
      <protection/>
    </xf>
    <xf numFmtId="49" fontId="13" fillId="0" borderId="47" xfId="52" applyNumberFormat="1" applyFont="1" applyFill="1" applyBorder="1" applyAlignment="1">
      <alignment horizontal="center"/>
      <protection/>
    </xf>
    <xf numFmtId="49" fontId="13" fillId="0" borderId="48" xfId="52" applyNumberFormat="1" applyFont="1" applyFill="1" applyBorder="1" applyAlignment="1">
      <alignment horizontal="center"/>
      <protection/>
    </xf>
    <xf numFmtId="0" fontId="13" fillId="0" borderId="0" xfId="52" applyNumberFormat="1" applyFont="1" applyBorder="1" applyAlignment="1">
      <alignment horizontal="center"/>
      <protection/>
    </xf>
    <xf numFmtId="0" fontId="13" fillId="0" borderId="49" xfId="52" applyNumberFormat="1" applyFont="1" applyBorder="1" applyAlignment="1">
      <alignment horizontal="center"/>
      <protection/>
    </xf>
    <xf numFmtId="0" fontId="13" fillId="0" borderId="38" xfId="52" applyNumberFormat="1" applyFont="1" applyBorder="1" applyAlignment="1">
      <alignment horizontal="center"/>
      <protection/>
    </xf>
    <xf numFmtId="0" fontId="13" fillId="0" borderId="50" xfId="52" applyNumberFormat="1" applyFont="1" applyBorder="1" applyAlignment="1">
      <alignment horizontal="center"/>
      <protection/>
    </xf>
    <xf numFmtId="0" fontId="13" fillId="0" borderId="28" xfId="52" applyNumberFormat="1" applyFont="1" applyBorder="1" applyAlignment="1">
      <alignment horizontal="center"/>
      <protection/>
    </xf>
    <xf numFmtId="0" fontId="13" fillId="0" borderId="27" xfId="52" applyNumberFormat="1" applyFont="1" applyBorder="1" applyAlignment="1">
      <alignment horizontal="center"/>
      <protection/>
    </xf>
    <xf numFmtId="0" fontId="13" fillId="0" borderId="49" xfId="52" applyNumberFormat="1" applyFont="1" applyBorder="1" applyAlignment="1">
      <alignment horizontal="center" vertical="center" wrapText="1"/>
      <protection/>
    </xf>
    <xf numFmtId="0" fontId="13" fillId="0" borderId="38" xfId="52" applyNumberFormat="1" applyFont="1" applyBorder="1" applyAlignment="1">
      <alignment horizontal="center" vertical="center" wrapText="1"/>
      <protection/>
    </xf>
    <xf numFmtId="0" fontId="13" fillId="0" borderId="50" xfId="52" applyNumberFormat="1" applyFont="1" applyBorder="1" applyAlignment="1">
      <alignment horizontal="center" vertical="center" wrapText="1"/>
      <protection/>
    </xf>
    <xf numFmtId="0" fontId="13" fillId="0" borderId="28" xfId="52" applyNumberFormat="1" applyFont="1" applyBorder="1" applyAlignment="1">
      <alignment horizontal="center" vertical="center" wrapText="1"/>
      <protection/>
    </xf>
    <xf numFmtId="0" fontId="13" fillId="0" borderId="0" xfId="52" applyNumberFormat="1" applyFont="1" applyBorder="1" applyAlignment="1">
      <alignment horizontal="center" vertical="center" wrapText="1"/>
      <protection/>
    </xf>
    <xf numFmtId="0" fontId="13" fillId="0" borderId="27" xfId="52" applyNumberFormat="1" applyFont="1" applyBorder="1" applyAlignment="1">
      <alignment horizontal="center" vertical="center" wrapText="1"/>
      <protection/>
    </xf>
    <xf numFmtId="0" fontId="13" fillId="0" borderId="26" xfId="52" applyNumberFormat="1" applyFont="1" applyBorder="1" applyAlignment="1">
      <alignment horizontal="center" vertical="center" wrapText="1"/>
      <protection/>
    </xf>
    <xf numFmtId="0" fontId="13" fillId="0" borderId="17" xfId="52" applyNumberFormat="1" applyFont="1" applyBorder="1" applyAlignment="1">
      <alignment horizontal="center" vertical="center" wrapText="1"/>
      <protection/>
    </xf>
    <xf numFmtId="0" fontId="13" fillId="0" borderId="25" xfId="52" applyNumberFormat="1" applyFont="1" applyBorder="1" applyAlignment="1">
      <alignment horizontal="center" vertical="center" wrapText="1"/>
      <protection/>
    </xf>
    <xf numFmtId="2" fontId="13" fillId="0" borderId="51" xfId="52" applyNumberFormat="1" applyFont="1" applyFill="1" applyBorder="1" applyAlignment="1">
      <alignment horizontal="center"/>
      <protection/>
    </xf>
    <xf numFmtId="0" fontId="13" fillId="0" borderId="49" xfId="52" applyNumberFormat="1" applyFont="1" applyBorder="1" applyAlignment="1">
      <alignment horizontal="center" vertical="center"/>
      <protection/>
    </xf>
    <xf numFmtId="0" fontId="13" fillId="0" borderId="38" xfId="52" applyNumberFormat="1" applyFont="1" applyBorder="1" applyAlignment="1">
      <alignment horizontal="center" vertical="center"/>
      <protection/>
    </xf>
    <xf numFmtId="0" fontId="13" fillId="0" borderId="28" xfId="52" applyNumberFormat="1" applyFont="1" applyBorder="1" applyAlignment="1">
      <alignment horizontal="center" vertical="center"/>
      <protection/>
    </xf>
    <xf numFmtId="0" fontId="13" fillId="0" borderId="0" xfId="52" applyNumberFormat="1" applyFont="1" applyBorder="1" applyAlignment="1">
      <alignment horizontal="center" vertical="center"/>
      <protection/>
    </xf>
    <xf numFmtId="0" fontId="13" fillId="0" borderId="26" xfId="52" applyNumberFormat="1" applyFont="1" applyBorder="1" applyAlignment="1">
      <alignment horizontal="center" vertical="center"/>
      <protection/>
    </xf>
    <xf numFmtId="0" fontId="13" fillId="0" borderId="17" xfId="52" applyNumberFormat="1" applyFont="1" applyBorder="1" applyAlignment="1">
      <alignment horizontal="center" vertical="center"/>
      <protection/>
    </xf>
    <xf numFmtId="0" fontId="13" fillId="0" borderId="11" xfId="52" applyNumberFormat="1" applyFont="1" applyBorder="1" applyAlignment="1">
      <alignment horizontal="center" vertical="top"/>
      <protection/>
    </xf>
    <xf numFmtId="0" fontId="13" fillId="0" borderId="29" xfId="52" applyNumberFormat="1" applyFont="1" applyBorder="1" applyAlignment="1">
      <alignment horizontal="center" vertical="top"/>
      <protection/>
    </xf>
    <xf numFmtId="2" fontId="13" fillId="0" borderId="42" xfId="52" applyNumberFormat="1" applyFont="1" applyFill="1" applyBorder="1" applyAlignment="1">
      <alignment horizontal="center" vertical="center"/>
      <protection/>
    </xf>
    <xf numFmtId="2" fontId="13" fillId="0" borderId="52" xfId="52" applyNumberFormat="1" applyFont="1" applyFill="1" applyBorder="1" applyAlignment="1">
      <alignment horizontal="center" vertical="center"/>
      <protection/>
    </xf>
    <xf numFmtId="2" fontId="13" fillId="0" borderId="40" xfId="52" applyNumberFormat="1" applyFont="1" applyFill="1" applyBorder="1" applyAlignment="1">
      <alignment horizontal="center" vertical="center"/>
      <protection/>
    </xf>
    <xf numFmtId="2" fontId="13" fillId="0" borderId="41" xfId="52" applyNumberFormat="1" applyFont="1" applyFill="1" applyBorder="1" applyAlignment="1">
      <alignment horizontal="center" vertical="center"/>
      <protection/>
    </xf>
    <xf numFmtId="2" fontId="13" fillId="0" borderId="53" xfId="52" applyNumberFormat="1" applyFont="1" applyFill="1" applyBorder="1" applyAlignment="1">
      <alignment horizontal="center" vertical="center"/>
      <protection/>
    </xf>
    <xf numFmtId="49" fontId="13" fillId="0" borderId="51" xfId="52" applyNumberFormat="1" applyFont="1" applyFill="1" applyBorder="1" applyAlignment="1">
      <alignment horizontal="center"/>
      <protection/>
    </xf>
    <xf numFmtId="0" fontId="13" fillId="0" borderId="17" xfId="52" applyNumberFormat="1" applyFont="1" applyFill="1" applyBorder="1" applyAlignment="1">
      <alignment horizontal="left" wrapText="1"/>
      <protection/>
    </xf>
    <xf numFmtId="0" fontId="13" fillId="0" borderId="0" xfId="52" applyNumberFormat="1" applyFont="1" applyFill="1" applyBorder="1" applyAlignment="1">
      <alignment horizontal="left" wrapText="1"/>
      <protection/>
    </xf>
    <xf numFmtId="0" fontId="13" fillId="0" borderId="31" xfId="52" applyNumberFormat="1" applyFont="1" applyBorder="1" applyAlignment="1">
      <alignment horizontal="center" vertical="top"/>
      <protection/>
    </xf>
    <xf numFmtId="0" fontId="13" fillId="0" borderId="34" xfId="52" applyNumberFormat="1" applyFont="1" applyBorder="1" applyAlignment="1">
      <alignment horizontal="center" vertical="top"/>
      <protection/>
    </xf>
    <xf numFmtId="49" fontId="13" fillId="0" borderId="42" xfId="52" applyNumberFormat="1" applyFont="1" applyBorder="1" applyAlignment="1">
      <alignment horizontal="center" vertical="center"/>
      <protection/>
    </xf>
    <xf numFmtId="49" fontId="13" fillId="0" borderId="42" xfId="52" applyNumberFormat="1" applyFont="1" applyFill="1" applyBorder="1" applyAlignment="1">
      <alignment horizontal="center" vertical="center"/>
      <protection/>
    </xf>
    <xf numFmtId="0" fontId="13" fillId="0" borderId="34" xfId="52" applyNumberFormat="1" applyFont="1" applyBorder="1" applyAlignment="1">
      <alignment horizontal="center" vertical="center"/>
      <protection/>
    </xf>
    <xf numFmtId="0" fontId="13" fillId="0" borderId="11" xfId="52" applyNumberFormat="1" applyFont="1" applyBorder="1" applyAlignment="1">
      <alignment horizontal="center" vertical="center"/>
      <protection/>
    </xf>
    <xf numFmtId="0" fontId="13" fillId="0" borderId="11" xfId="52" applyNumberFormat="1" applyFont="1" applyBorder="1" applyAlignment="1">
      <alignment horizontal="center" vertical="center" wrapText="1"/>
      <protection/>
    </xf>
    <xf numFmtId="0" fontId="16" fillId="0" borderId="11" xfId="52" applyNumberFormat="1" applyFont="1" applyBorder="1" applyAlignment="1">
      <alignment horizontal="center" vertical="center" wrapText="1"/>
      <protection/>
    </xf>
    <xf numFmtId="0" fontId="16" fillId="0" borderId="11" xfId="52" applyNumberFormat="1" applyFont="1" applyBorder="1" applyAlignment="1">
      <alignment horizontal="center" vertical="center"/>
      <protection/>
    </xf>
    <xf numFmtId="49" fontId="3" fillId="0" borderId="51" xfId="52" applyNumberFormat="1" applyFont="1" applyFill="1" applyBorder="1" applyAlignment="1">
      <alignment horizontal="center"/>
      <protection/>
    </xf>
    <xf numFmtId="0" fontId="13" fillId="0" borderId="35" xfId="52" applyNumberFormat="1" applyFont="1" applyBorder="1" applyAlignment="1">
      <alignment horizontal="center" vertical="top"/>
      <protection/>
    </xf>
    <xf numFmtId="0" fontId="15" fillId="0" borderId="54" xfId="52" applyNumberFormat="1" applyFont="1" applyBorder="1" applyAlignment="1">
      <alignment horizontal="center"/>
      <protection/>
    </xf>
    <xf numFmtId="0" fontId="15" fillId="0" borderId="24" xfId="52" applyNumberFormat="1" applyFont="1" applyBorder="1" applyAlignment="1">
      <alignment horizontal="center"/>
      <protection/>
    </xf>
    <xf numFmtId="0" fontId="15" fillId="0" borderId="22" xfId="52" applyNumberFormat="1" applyFont="1" applyBorder="1" applyAlignment="1">
      <alignment horizontal="center"/>
      <protection/>
    </xf>
    <xf numFmtId="0" fontId="15" fillId="0" borderId="0" xfId="52" applyNumberFormat="1" applyFont="1" applyBorder="1" applyAlignment="1">
      <alignment horizontal="center"/>
      <protection/>
    </xf>
    <xf numFmtId="0" fontId="14" fillId="0" borderId="38" xfId="52" applyNumberFormat="1" applyFont="1" applyBorder="1" applyAlignment="1">
      <alignment horizontal="center" vertical="center"/>
      <protection/>
    </xf>
    <xf numFmtId="0" fontId="14" fillId="0" borderId="0" xfId="52" applyNumberFormat="1" applyFont="1" applyBorder="1" applyAlignment="1">
      <alignment horizontal="center" vertical="center"/>
      <protection/>
    </xf>
    <xf numFmtId="0" fontId="13" fillId="0" borderId="31" xfId="52" applyNumberFormat="1" applyFont="1" applyFill="1" applyBorder="1" applyAlignment="1">
      <alignment horizontal="left" vertical="center" wrapText="1"/>
      <protection/>
    </xf>
    <xf numFmtId="0" fontId="13" fillId="0" borderId="55" xfId="52" applyNumberFormat="1" applyFont="1" applyFill="1" applyBorder="1" applyAlignment="1">
      <alignment horizontal="left" vertical="center" wrapText="1"/>
      <protection/>
    </xf>
    <xf numFmtId="0" fontId="13" fillId="0" borderId="34" xfId="52" applyNumberFormat="1" applyFont="1" applyFill="1" applyBorder="1" applyAlignment="1">
      <alignment horizontal="center" wrapText="1"/>
      <protection/>
    </xf>
    <xf numFmtId="0" fontId="13" fillId="0" borderId="11" xfId="52" applyNumberFormat="1" applyFont="1" applyFill="1" applyBorder="1" applyAlignment="1">
      <alignment horizontal="center" wrapText="1"/>
      <protection/>
    </xf>
    <xf numFmtId="0" fontId="13" fillId="0" borderId="29" xfId="52" applyNumberFormat="1" applyFont="1" applyFill="1" applyBorder="1" applyAlignment="1">
      <alignment horizontal="center" wrapText="1"/>
      <protection/>
    </xf>
    <xf numFmtId="49" fontId="13" fillId="0" borderId="56" xfId="52" applyNumberFormat="1" applyFont="1" applyFill="1" applyBorder="1" applyAlignment="1">
      <alignment horizontal="center"/>
      <protection/>
    </xf>
    <xf numFmtId="49" fontId="13" fillId="0" borderId="57" xfId="52" applyNumberFormat="1" applyFont="1" applyFill="1" applyBorder="1" applyAlignment="1">
      <alignment horizontal="center"/>
      <protection/>
    </xf>
    <xf numFmtId="49" fontId="13" fillId="0" borderId="58" xfId="52" applyNumberFormat="1" applyFont="1" applyFill="1" applyBorder="1" applyAlignment="1">
      <alignment horizontal="center"/>
      <protection/>
    </xf>
    <xf numFmtId="49" fontId="13" fillId="0" borderId="59" xfId="52" applyNumberFormat="1" applyFont="1" applyFill="1" applyBorder="1" applyAlignment="1">
      <alignment horizontal="center"/>
      <protection/>
    </xf>
    <xf numFmtId="2" fontId="13" fillId="0" borderId="11" xfId="52" applyNumberFormat="1" applyFont="1" applyFill="1" applyBorder="1" applyAlignment="1">
      <alignment horizontal="center" vertical="center"/>
      <protection/>
    </xf>
    <xf numFmtId="49" fontId="17" fillId="0" borderId="60" xfId="52" applyNumberFormat="1" applyFont="1" applyFill="1" applyBorder="1" applyAlignment="1">
      <alignment horizontal="center" vertical="center"/>
      <protection/>
    </xf>
    <xf numFmtId="49" fontId="17" fillId="0" borderId="61" xfId="52" applyNumberFormat="1" applyFont="1" applyFill="1" applyBorder="1" applyAlignment="1">
      <alignment horizontal="center" vertical="center"/>
      <protection/>
    </xf>
    <xf numFmtId="49" fontId="17" fillId="0" borderId="62" xfId="52" applyNumberFormat="1" applyFont="1" applyFill="1" applyBorder="1" applyAlignment="1">
      <alignment horizontal="center" vertical="center"/>
      <protection/>
    </xf>
    <xf numFmtId="49" fontId="17" fillId="0" borderId="63" xfId="52" applyNumberFormat="1" applyFont="1" applyFill="1" applyBorder="1" applyAlignment="1">
      <alignment horizontal="center" vertical="center"/>
      <protection/>
    </xf>
    <xf numFmtId="49" fontId="17" fillId="0" borderId="64" xfId="52" applyNumberFormat="1" applyFont="1" applyFill="1" applyBorder="1" applyAlignment="1">
      <alignment horizontal="center" vertical="center"/>
      <protection/>
    </xf>
    <xf numFmtId="49" fontId="17" fillId="0" borderId="65" xfId="52" applyNumberFormat="1" applyFont="1" applyFill="1" applyBorder="1" applyAlignment="1">
      <alignment horizontal="center" vertical="center"/>
      <protection/>
    </xf>
    <xf numFmtId="49" fontId="3" fillId="0" borderId="42" xfId="52" applyNumberFormat="1" applyFont="1" applyFill="1" applyBorder="1" applyAlignment="1">
      <alignment horizontal="center" vertical="center"/>
      <protection/>
    </xf>
    <xf numFmtId="49" fontId="13" fillId="0" borderId="11" xfId="52" applyNumberFormat="1" applyFont="1" applyFill="1" applyBorder="1" applyAlignment="1">
      <alignment horizontal="center" vertical="center"/>
      <protection/>
    </xf>
    <xf numFmtId="49" fontId="13" fillId="0" borderId="66" xfId="52" applyNumberFormat="1" applyFont="1" applyFill="1" applyBorder="1" applyAlignment="1">
      <alignment horizontal="center" vertical="center"/>
      <protection/>
    </xf>
    <xf numFmtId="2" fontId="13" fillId="0" borderId="67" xfId="52" applyNumberFormat="1" applyFont="1" applyFill="1" applyBorder="1" applyAlignment="1">
      <alignment horizontal="center"/>
      <protection/>
    </xf>
    <xf numFmtId="2" fontId="13" fillId="0" borderId="68" xfId="52" applyNumberFormat="1" applyFont="1" applyFill="1" applyBorder="1" applyAlignment="1">
      <alignment horizontal="center" vertical="center"/>
      <protection/>
    </xf>
    <xf numFmtId="2" fontId="13" fillId="0" borderId="69" xfId="52" applyNumberFormat="1" applyFont="1" applyFill="1" applyBorder="1" applyAlignment="1">
      <alignment horizontal="center" vertical="center"/>
      <protection/>
    </xf>
    <xf numFmtId="2" fontId="13" fillId="0" borderId="70" xfId="52" applyNumberFormat="1" applyFont="1" applyFill="1" applyBorder="1" applyAlignment="1">
      <alignment horizontal="center" vertical="center"/>
      <protection/>
    </xf>
    <xf numFmtId="2" fontId="13" fillId="0" borderId="71" xfId="52" applyNumberFormat="1" applyFont="1" applyFill="1" applyBorder="1" applyAlignment="1">
      <alignment horizontal="center" vertical="center"/>
      <protection/>
    </xf>
    <xf numFmtId="49" fontId="13" fillId="0" borderId="72" xfId="52" applyNumberFormat="1" applyFont="1" applyFill="1" applyBorder="1" applyAlignment="1">
      <alignment horizontal="center"/>
      <protection/>
    </xf>
    <xf numFmtId="49" fontId="13" fillId="0" borderId="31" xfId="52" applyNumberFormat="1" applyFont="1" applyFill="1" applyBorder="1" applyAlignment="1">
      <alignment horizontal="center"/>
      <protection/>
    </xf>
    <xf numFmtId="49" fontId="13" fillId="0" borderId="55" xfId="52" applyNumberFormat="1" applyFont="1" applyFill="1" applyBorder="1" applyAlignment="1">
      <alignment horizontal="center"/>
      <protection/>
    </xf>
    <xf numFmtId="0" fontId="13" fillId="0" borderId="52" xfId="52" applyNumberFormat="1" applyFont="1" applyFill="1" applyBorder="1" applyAlignment="1">
      <alignment horizontal="center"/>
      <protection/>
    </xf>
    <xf numFmtId="0" fontId="13" fillId="0" borderId="40" xfId="52" applyNumberFormat="1" applyFont="1" applyFill="1" applyBorder="1" applyAlignment="1">
      <alignment horizontal="center"/>
      <protection/>
    </xf>
    <xf numFmtId="0" fontId="13" fillId="0" borderId="73" xfId="52" applyNumberFormat="1" applyFont="1" applyFill="1" applyBorder="1" applyAlignment="1">
      <alignment horizontal="center"/>
      <protection/>
    </xf>
    <xf numFmtId="49" fontId="13" fillId="0" borderId="56" xfId="52" applyNumberFormat="1" applyFont="1" applyBorder="1" applyAlignment="1">
      <alignment horizontal="center" vertical="center"/>
      <protection/>
    </xf>
    <xf numFmtId="49" fontId="13" fillId="0" borderId="51" xfId="52" applyNumberFormat="1" applyFont="1" applyBorder="1" applyAlignment="1">
      <alignment horizontal="center" vertical="center"/>
      <protection/>
    </xf>
    <xf numFmtId="49" fontId="13" fillId="0" borderId="67" xfId="52" applyNumberFormat="1" applyFont="1" applyBorder="1" applyAlignment="1">
      <alignment horizontal="center" vertical="center"/>
      <protection/>
    </xf>
    <xf numFmtId="49" fontId="13" fillId="0" borderId="74" xfId="52" applyNumberFormat="1" applyFont="1" applyFill="1" applyBorder="1" applyAlignment="1">
      <alignment horizontal="center"/>
      <protection/>
    </xf>
    <xf numFmtId="49" fontId="13" fillId="0" borderId="11" xfId="52" applyNumberFormat="1" applyFont="1" applyFill="1" applyBorder="1" applyAlignment="1">
      <alignment horizontal="center"/>
      <protection/>
    </xf>
    <xf numFmtId="49" fontId="13" fillId="0" borderId="75" xfId="52" applyNumberFormat="1" applyFont="1" applyFill="1" applyBorder="1" applyAlignment="1">
      <alignment horizontal="center"/>
      <protection/>
    </xf>
    <xf numFmtId="49" fontId="13" fillId="0" borderId="52" xfId="52" applyNumberFormat="1" applyFont="1" applyFill="1" applyBorder="1" applyAlignment="1">
      <alignment horizontal="center"/>
      <protection/>
    </xf>
    <xf numFmtId="49" fontId="13" fillId="0" borderId="40" xfId="52" applyNumberFormat="1" applyFont="1" applyFill="1" applyBorder="1" applyAlignment="1">
      <alignment horizontal="center"/>
      <protection/>
    </xf>
    <xf numFmtId="49" fontId="13" fillId="0" borderId="73" xfId="52" applyNumberFormat="1" applyFont="1" applyFill="1" applyBorder="1" applyAlignment="1">
      <alignment horizontal="center"/>
      <protection/>
    </xf>
    <xf numFmtId="2" fontId="13" fillId="0" borderId="75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"/>
  <sheetViews>
    <sheetView tabSelected="1" view="pageBreakPreview" zoomScale="115" zoomScaleNormal="115" zoomScaleSheetLayoutView="115" zoomScalePageLayoutView="0" workbookViewId="0" topLeftCell="A1">
      <selection activeCell="A8" sqref="A8"/>
    </sheetView>
  </sheetViews>
  <sheetFormatPr defaultColWidth="9.33203125" defaultRowHeight="12.75"/>
  <cols>
    <col min="1" max="1" width="52.5" style="1" customWidth="1"/>
    <col min="2" max="2" width="16" style="1" customWidth="1"/>
    <col min="3" max="3" width="22" style="1" customWidth="1"/>
    <col min="4" max="4" width="11.83203125" style="1" customWidth="1"/>
    <col min="5" max="5" width="16.83203125" style="1" customWidth="1"/>
    <col min="6" max="6" width="8.33203125" style="1" customWidth="1"/>
    <col min="7" max="7" width="38" style="1" customWidth="1"/>
    <col min="8" max="16384" width="9.33203125" style="1" customWidth="1"/>
  </cols>
  <sheetData>
    <row r="1" spans="1:7" ht="14.25">
      <c r="A1" s="2" t="s">
        <v>0</v>
      </c>
      <c r="B1" s="2"/>
      <c r="C1" s="2"/>
      <c r="D1" s="2"/>
      <c r="E1" s="2"/>
      <c r="F1" s="2"/>
      <c r="G1" s="2"/>
    </row>
    <row r="2" spans="1:7" ht="14.25" customHeight="1">
      <c r="A2" s="3" t="s">
        <v>1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438</v>
      </c>
    </row>
    <row r="3" spans="1:7" ht="33" customHeight="1">
      <c r="A3" s="3" t="s">
        <v>441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4" t="s">
        <v>521</v>
      </c>
    </row>
    <row r="4" spans="1:7" ht="10.5" customHeight="1">
      <c r="A4" s="5"/>
      <c r="B4" s="3"/>
      <c r="C4" s="3"/>
      <c r="D4" s="3"/>
      <c r="E4" s="3"/>
      <c r="F4" s="3"/>
      <c r="G4" s="5"/>
    </row>
    <row r="5" spans="1:7" ht="20.25" customHeight="1">
      <c r="A5" s="137" t="s">
        <v>536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137" t="s">
        <v>505</v>
      </c>
    </row>
    <row r="6" spans="1:7" ht="20.25" customHeight="1">
      <c r="A6" s="3" t="s">
        <v>439</v>
      </c>
      <c r="B6" s="3"/>
      <c r="C6" s="3"/>
      <c r="D6" s="3"/>
      <c r="E6" s="3"/>
      <c r="F6" s="3"/>
      <c r="G6" s="138" t="s">
        <v>440</v>
      </c>
    </row>
    <row r="7" spans="1:7" ht="14.25" customHeight="1">
      <c r="A7" s="176" t="s">
        <v>538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540</v>
      </c>
    </row>
    <row r="8" spans="1:7" ht="17.25" customHeight="1">
      <c r="A8" s="3" t="s">
        <v>0</v>
      </c>
      <c r="B8" s="198" t="s">
        <v>0</v>
      </c>
      <c r="C8" s="198"/>
      <c r="D8" s="198"/>
      <c r="E8" s="198"/>
      <c r="F8" s="3" t="s">
        <v>0</v>
      </c>
      <c r="G8" s="3" t="s">
        <v>0</v>
      </c>
    </row>
    <row r="9" spans="1:7" ht="53.25" customHeight="1">
      <c r="A9" s="3"/>
      <c r="B9" s="198" t="s">
        <v>524</v>
      </c>
      <c r="C9" s="198"/>
      <c r="D9" s="198"/>
      <c r="E9" s="198"/>
      <c r="F9" s="3"/>
      <c r="G9" s="3"/>
    </row>
    <row r="10" spans="1:7" ht="14.25" customHeight="1">
      <c r="A10" s="3" t="s">
        <v>0</v>
      </c>
      <c r="B10" s="199"/>
      <c r="C10" s="199"/>
      <c r="D10" s="199"/>
      <c r="E10" s="199"/>
      <c r="F10" s="3" t="s">
        <v>0</v>
      </c>
      <c r="G10" s="3" t="s">
        <v>0</v>
      </c>
    </row>
    <row r="11" spans="1:7" ht="11.25" customHeight="1">
      <c r="A11" s="3" t="s">
        <v>0</v>
      </c>
      <c r="B11" s="198" t="s">
        <v>0</v>
      </c>
      <c r="C11" s="198"/>
      <c r="D11" s="198"/>
      <c r="E11" s="198"/>
      <c r="F11" s="3" t="s">
        <v>0</v>
      </c>
      <c r="G11" s="3" t="s">
        <v>0</v>
      </c>
    </row>
    <row r="12" spans="1:7" ht="12.75" customHeight="1">
      <c r="A12" s="3" t="s">
        <v>0</v>
      </c>
      <c r="B12" s="198" t="s">
        <v>526</v>
      </c>
      <c r="C12" s="198"/>
      <c r="D12" s="198"/>
      <c r="E12" s="198"/>
      <c r="F12" s="3" t="s">
        <v>0</v>
      </c>
      <c r="G12" s="3" t="s">
        <v>0</v>
      </c>
    </row>
    <row r="13" spans="1:7" ht="18" customHeight="1">
      <c r="A13" s="3" t="s">
        <v>0</v>
      </c>
      <c r="B13" s="200" t="s">
        <v>0</v>
      </c>
      <c r="C13" s="200"/>
      <c r="D13" s="200"/>
      <c r="E13" s="200"/>
      <c r="F13" s="3" t="s">
        <v>0</v>
      </c>
      <c r="G13" s="3" t="s">
        <v>0</v>
      </c>
    </row>
    <row r="14" spans="1:7" ht="12.75" customHeight="1">
      <c r="A14" s="3" t="s">
        <v>0</v>
      </c>
      <c r="B14" s="200" t="s">
        <v>539</v>
      </c>
      <c r="C14" s="200"/>
      <c r="D14" s="200"/>
      <c r="E14" s="200"/>
      <c r="F14" s="3" t="s">
        <v>0</v>
      </c>
      <c r="G14" s="3" t="s">
        <v>0</v>
      </c>
    </row>
    <row r="15" spans="1:7" ht="21" customHeight="1">
      <c r="A15" s="3" t="s">
        <v>0</v>
      </c>
      <c r="B15" s="200" t="s">
        <v>0</v>
      </c>
      <c r="C15" s="200"/>
      <c r="D15" s="200"/>
      <c r="E15" s="3" t="s">
        <v>0</v>
      </c>
      <c r="F15" s="3" t="s">
        <v>0</v>
      </c>
      <c r="G15" s="3" t="s">
        <v>0</v>
      </c>
    </row>
    <row r="16" spans="1:7" ht="28.5" customHeight="1">
      <c r="A16" s="3" t="s">
        <v>2</v>
      </c>
      <c r="B16" s="197" t="s">
        <v>399</v>
      </c>
      <c r="C16" s="197"/>
      <c r="D16" s="197"/>
      <c r="E16" s="197"/>
      <c r="F16" s="197"/>
      <c r="G16" s="197"/>
    </row>
    <row r="17" spans="1:7" ht="48" customHeight="1">
      <c r="A17" s="3" t="s">
        <v>63</v>
      </c>
      <c r="B17" s="197"/>
      <c r="C17" s="197"/>
      <c r="D17" s="197"/>
      <c r="E17" s="197"/>
      <c r="F17" s="197"/>
      <c r="G17" s="197"/>
    </row>
    <row r="18" spans="1:7" ht="21" customHeight="1">
      <c r="A18" s="3" t="s">
        <v>3</v>
      </c>
      <c r="B18" s="197" t="s">
        <v>400</v>
      </c>
      <c r="C18" s="197"/>
      <c r="D18" s="197"/>
      <c r="E18" s="197"/>
      <c r="F18" s="197"/>
      <c r="G18" s="197"/>
    </row>
    <row r="19" spans="1:7" ht="21" customHeight="1">
      <c r="A19" s="3"/>
      <c r="B19" s="192" t="s">
        <v>0</v>
      </c>
      <c r="C19" s="192"/>
      <c r="D19" s="192"/>
      <c r="E19" s="192"/>
      <c r="F19" s="192"/>
      <c r="G19" s="192"/>
    </row>
    <row r="20" spans="1:7" ht="28.5" customHeight="1">
      <c r="A20" s="3" t="s">
        <v>4</v>
      </c>
      <c r="B20" s="197" t="s">
        <v>437</v>
      </c>
      <c r="C20" s="197"/>
      <c r="D20" s="4"/>
      <c r="E20" s="192" t="s">
        <v>5</v>
      </c>
      <c r="F20" s="192"/>
      <c r="G20" s="4">
        <v>322001001</v>
      </c>
    </row>
    <row r="21" spans="1:7" ht="12" customHeight="1">
      <c r="A21" s="3" t="s">
        <v>0</v>
      </c>
      <c r="B21" s="192" t="s">
        <v>0</v>
      </c>
      <c r="C21" s="192"/>
      <c r="D21" s="3" t="s">
        <v>0</v>
      </c>
      <c r="E21" s="192" t="s">
        <v>0</v>
      </c>
      <c r="F21" s="192"/>
      <c r="G21" s="3" t="s">
        <v>0</v>
      </c>
    </row>
    <row r="22" spans="1:7" ht="37.5" customHeight="1">
      <c r="A22" s="3" t="s">
        <v>6</v>
      </c>
      <c r="B22" s="197" t="s">
        <v>522</v>
      </c>
      <c r="C22" s="197"/>
      <c r="D22" s="197"/>
      <c r="E22" s="197"/>
      <c r="F22" s="197"/>
      <c r="G22" s="197"/>
    </row>
    <row r="23" spans="1:7" ht="3" customHeight="1">
      <c r="A23" s="3" t="s">
        <v>0</v>
      </c>
      <c r="B23" s="192" t="s">
        <v>0</v>
      </c>
      <c r="C23" s="192"/>
      <c r="D23" s="192"/>
      <c r="E23" s="192"/>
      <c r="F23" s="192"/>
      <c r="G23" s="192"/>
    </row>
    <row r="24" spans="1:7" ht="22.5" customHeight="1">
      <c r="A24" s="3" t="s">
        <v>7</v>
      </c>
      <c r="B24" s="6" t="s">
        <v>8</v>
      </c>
      <c r="C24" s="3" t="s">
        <v>0</v>
      </c>
      <c r="D24" s="3" t="s">
        <v>0</v>
      </c>
      <c r="E24" s="3" t="s">
        <v>9</v>
      </c>
      <c r="F24" s="6" t="s">
        <v>10</v>
      </c>
      <c r="G24" s="3" t="s">
        <v>0</v>
      </c>
    </row>
    <row r="25" ht="5.25" customHeight="1"/>
    <row r="26" spans="1:33" ht="15.75">
      <c r="A26" s="174" t="s">
        <v>537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</row>
    <row r="27" spans="1:33" ht="15.75">
      <c r="A27" s="174" t="s">
        <v>535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</row>
  </sheetData>
  <sheetProtection/>
  <mergeCells count="18">
    <mergeCell ref="B22:G22"/>
    <mergeCell ref="B23:G23"/>
    <mergeCell ref="B18:G18"/>
    <mergeCell ref="B19:G19"/>
    <mergeCell ref="B20:C20"/>
    <mergeCell ref="E20:F20"/>
    <mergeCell ref="B21:C21"/>
    <mergeCell ref="E21:F21"/>
    <mergeCell ref="B17:G17"/>
    <mergeCell ref="B8:E8"/>
    <mergeCell ref="B10:E10"/>
    <mergeCell ref="B11:E11"/>
    <mergeCell ref="B12:E12"/>
    <mergeCell ref="B9:E9"/>
    <mergeCell ref="B13:E13"/>
    <mergeCell ref="B14:E14"/>
    <mergeCell ref="B15:D15"/>
    <mergeCell ref="B16:G16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view="pageBreakPreview" zoomScale="115" zoomScaleNormal="115" zoomScaleSheetLayoutView="115" zoomScalePageLayoutView="0" workbookViewId="0" topLeftCell="A1">
      <selection activeCell="D13" sqref="D13"/>
    </sheetView>
  </sheetViews>
  <sheetFormatPr defaultColWidth="9.33203125" defaultRowHeight="12.75"/>
  <cols>
    <col min="1" max="1" width="47" style="24" customWidth="1"/>
    <col min="2" max="2" width="11.16015625" style="24" customWidth="1"/>
    <col min="3" max="3" width="40.5" style="24" customWidth="1"/>
    <col min="4" max="4" width="21" style="24" customWidth="1"/>
    <col min="5" max="16384" width="9.33203125" style="24" customWidth="1"/>
  </cols>
  <sheetData>
    <row r="1" spans="1:3" ht="21.75" customHeight="1">
      <c r="A1" s="23" t="s">
        <v>0</v>
      </c>
      <c r="C1" s="25" t="s">
        <v>170</v>
      </c>
    </row>
    <row r="2" spans="1:3" ht="34.5" customHeight="1">
      <c r="A2" s="180" t="s">
        <v>529</v>
      </c>
      <c r="B2" s="180"/>
      <c r="C2" s="180"/>
    </row>
    <row r="3" spans="1:3" ht="45.75" customHeight="1">
      <c r="A3" s="30" t="s">
        <v>20</v>
      </c>
      <c r="B3" s="38" t="s">
        <v>21</v>
      </c>
      <c r="C3" s="9" t="s">
        <v>163</v>
      </c>
    </row>
    <row r="4" spans="1:3" ht="20.25" customHeight="1">
      <c r="A4" s="30" t="s">
        <v>31</v>
      </c>
      <c r="B4" s="30" t="s">
        <v>32</v>
      </c>
      <c r="C4" s="31" t="s">
        <v>33</v>
      </c>
    </row>
    <row r="5" spans="1:3" ht="22.5" customHeight="1">
      <c r="A5" s="36" t="s">
        <v>59</v>
      </c>
      <c r="B5" s="34" t="s">
        <v>166</v>
      </c>
      <c r="C5" s="11"/>
    </row>
    <row r="6" spans="1:3" ht="22.5" customHeight="1">
      <c r="A6" s="36" t="s">
        <v>60</v>
      </c>
      <c r="B6" s="34" t="s">
        <v>167</v>
      </c>
      <c r="C6" s="11"/>
    </row>
    <row r="7" spans="1:3" ht="22.5" customHeight="1">
      <c r="A7" s="36" t="s">
        <v>164</v>
      </c>
      <c r="B7" s="34" t="s">
        <v>168</v>
      </c>
      <c r="C7" s="32"/>
    </row>
    <row r="8" spans="1:3" ht="22.5" customHeight="1">
      <c r="A8" s="36" t="s">
        <v>165</v>
      </c>
      <c r="B8" s="34" t="s">
        <v>169</v>
      </c>
      <c r="C8" s="32"/>
    </row>
  </sheetData>
  <sheetProtection/>
  <mergeCells count="1">
    <mergeCell ref="A2:C2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view="pageBreakPreview" zoomScale="115" zoomScaleNormal="115" zoomScaleSheetLayoutView="115" zoomScalePageLayoutView="0" workbookViewId="0" topLeftCell="A1">
      <selection activeCell="E4" sqref="E4"/>
    </sheetView>
  </sheetViews>
  <sheetFormatPr defaultColWidth="9.33203125" defaultRowHeight="12.75"/>
  <cols>
    <col min="1" max="1" width="47" style="24" customWidth="1"/>
    <col min="2" max="2" width="11.16015625" style="24" customWidth="1"/>
    <col min="3" max="5" width="26.66015625" style="24" customWidth="1"/>
    <col min="6" max="16384" width="9.33203125" style="24" customWidth="1"/>
  </cols>
  <sheetData>
    <row r="1" spans="1:5" ht="21.75" customHeight="1">
      <c r="A1" s="23" t="s">
        <v>0</v>
      </c>
      <c r="C1" s="25"/>
      <c r="E1" s="25" t="s">
        <v>352</v>
      </c>
    </row>
    <row r="2" spans="1:5" ht="24.75" customHeight="1">
      <c r="A2" s="180" t="s">
        <v>61</v>
      </c>
      <c r="B2" s="180"/>
      <c r="C2" s="180"/>
      <c r="D2" s="180"/>
      <c r="E2" s="180"/>
    </row>
    <row r="3" spans="1:5" ht="34.5" customHeight="1">
      <c r="A3" s="181" t="s">
        <v>20</v>
      </c>
      <c r="B3" s="181" t="s">
        <v>21</v>
      </c>
      <c r="C3" s="177" t="s">
        <v>163</v>
      </c>
      <c r="D3" s="178"/>
      <c r="E3" s="201"/>
    </row>
    <row r="4" spans="1:5" ht="24.75" customHeight="1">
      <c r="A4" s="181"/>
      <c r="B4" s="181"/>
      <c r="C4" s="35" t="s">
        <v>174</v>
      </c>
      <c r="D4" s="35" t="s">
        <v>523</v>
      </c>
      <c r="E4" s="35" t="s">
        <v>530</v>
      </c>
    </row>
    <row r="5" spans="1:5" ht="20.25" customHeight="1">
      <c r="A5" s="9" t="s">
        <v>31</v>
      </c>
      <c r="B5" s="9" t="s">
        <v>32</v>
      </c>
      <c r="C5" s="9">
        <v>3</v>
      </c>
      <c r="D5" s="9">
        <v>4</v>
      </c>
      <c r="E5" s="9">
        <v>5</v>
      </c>
    </row>
    <row r="6" spans="1:5" ht="22.5" customHeight="1">
      <c r="A6" s="36" t="s">
        <v>172</v>
      </c>
      <c r="B6" s="34" t="s">
        <v>166</v>
      </c>
      <c r="C6" s="9"/>
      <c r="D6" s="9"/>
      <c r="E6" s="9"/>
    </row>
    <row r="7" spans="1:5" ht="75.75" customHeight="1">
      <c r="A7" s="36" t="s">
        <v>171</v>
      </c>
      <c r="B7" s="34" t="s">
        <v>167</v>
      </c>
      <c r="C7" s="9"/>
      <c r="D7" s="9"/>
      <c r="E7" s="9"/>
    </row>
    <row r="8" spans="1:5" ht="30" customHeight="1">
      <c r="A8" s="36" t="s">
        <v>173</v>
      </c>
      <c r="B8" s="34" t="s">
        <v>168</v>
      </c>
      <c r="C8" s="9"/>
      <c r="D8" s="9"/>
      <c r="E8" s="9"/>
    </row>
  </sheetData>
  <sheetProtection/>
  <mergeCells count="4">
    <mergeCell ref="A3:A4"/>
    <mergeCell ref="B3:B4"/>
    <mergeCell ref="A2:E2"/>
    <mergeCell ref="C3:E3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view="pageBreakPreview" zoomScale="60" zoomScaleNormal="115" zoomScalePageLayoutView="0" workbookViewId="0" topLeftCell="B4">
      <selection activeCell="J52" sqref="J52"/>
    </sheetView>
  </sheetViews>
  <sheetFormatPr defaultColWidth="9.33203125" defaultRowHeight="12.75"/>
  <cols>
    <col min="1" max="1" width="20.83203125" style="43" bestFit="1" customWidth="1"/>
    <col min="2" max="2" width="46.16015625" style="43" customWidth="1"/>
    <col min="3" max="3" width="34" style="43" customWidth="1"/>
    <col min="4" max="4" width="34.16015625" style="43" customWidth="1"/>
    <col min="5" max="5" width="34.83203125" style="43" customWidth="1"/>
    <col min="6" max="6" width="27.16015625" style="43" customWidth="1"/>
    <col min="7" max="7" width="28.83203125" style="43" customWidth="1"/>
    <col min="8" max="8" width="35.5" style="43" customWidth="1"/>
    <col min="9" max="9" width="33.83203125" style="43" customWidth="1"/>
    <col min="10" max="10" width="53.66015625" style="43" customWidth="1"/>
    <col min="11" max="16384" width="9.33203125" style="43" customWidth="1"/>
  </cols>
  <sheetData>
    <row r="1" ht="25.5">
      <c r="I1" s="106" t="s">
        <v>354</v>
      </c>
    </row>
    <row r="2" spans="1:10" ht="24" customHeight="1">
      <c r="A2" s="202" t="s">
        <v>353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ht="26.25" customHeight="1">
      <c r="A3" s="202" t="s">
        <v>221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36.75" customHeight="1">
      <c r="A4" s="215" t="s">
        <v>189</v>
      </c>
      <c r="B4" s="215"/>
      <c r="C4" s="92" t="s">
        <v>497</v>
      </c>
      <c r="D4" s="92"/>
      <c r="E4" s="92"/>
      <c r="F4" s="92"/>
      <c r="G4" s="92"/>
      <c r="H4" s="92"/>
      <c r="I4" s="92"/>
      <c r="J4" s="92"/>
    </row>
    <row r="5" spans="1:10" ht="30.75">
      <c r="A5" s="93"/>
      <c r="B5" s="93"/>
      <c r="C5" s="93"/>
      <c r="D5" s="93"/>
      <c r="E5" s="93"/>
      <c r="F5" s="93"/>
      <c r="G5" s="93"/>
      <c r="H5" s="93"/>
      <c r="I5" s="93"/>
      <c r="J5" s="93"/>
    </row>
    <row r="6" spans="1:10" ht="40.5" customHeight="1">
      <c r="A6" s="215" t="s">
        <v>188</v>
      </c>
      <c r="B6" s="215"/>
      <c r="C6" s="215"/>
      <c r="D6" s="92" t="s">
        <v>451</v>
      </c>
      <c r="E6" s="92"/>
      <c r="F6" s="92"/>
      <c r="G6" s="92"/>
      <c r="H6" s="92"/>
      <c r="I6" s="92"/>
      <c r="J6" s="92"/>
    </row>
    <row r="7" spans="1:10" ht="30.75">
      <c r="A7" s="93"/>
      <c r="B7" s="93"/>
      <c r="C7" s="93"/>
      <c r="D7" s="93"/>
      <c r="E7" s="93"/>
      <c r="F7" s="93"/>
      <c r="G7" s="93"/>
      <c r="H7" s="93"/>
      <c r="I7" s="93"/>
      <c r="J7" s="93"/>
    </row>
    <row r="8" spans="1:10" ht="24" customHeight="1">
      <c r="A8" s="203" t="s">
        <v>175</v>
      </c>
      <c r="B8" s="203"/>
      <c r="C8" s="203"/>
      <c r="D8" s="203"/>
      <c r="E8" s="203"/>
      <c r="F8" s="203"/>
      <c r="G8" s="203"/>
      <c r="H8" s="203"/>
      <c r="I8" s="203"/>
      <c r="J8" s="203"/>
    </row>
    <row r="9" spans="1:10" ht="71.25" customHeight="1">
      <c r="A9" s="204" t="s">
        <v>176</v>
      </c>
      <c r="B9" s="207" t="s">
        <v>177</v>
      </c>
      <c r="C9" s="207" t="s">
        <v>178</v>
      </c>
      <c r="D9" s="210" t="s">
        <v>179</v>
      </c>
      <c r="E9" s="211"/>
      <c r="F9" s="211"/>
      <c r="G9" s="212"/>
      <c r="H9" s="207" t="s">
        <v>183</v>
      </c>
      <c r="I9" s="207" t="s">
        <v>184</v>
      </c>
      <c r="J9" s="207" t="s">
        <v>185</v>
      </c>
    </row>
    <row r="10" spans="1:10" ht="30.75">
      <c r="A10" s="205"/>
      <c r="B10" s="207"/>
      <c r="C10" s="207"/>
      <c r="D10" s="208" t="s">
        <v>24</v>
      </c>
      <c r="E10" s="209" t="s">
        <v>25</v>
      </c>
      <c r="F10" s="209"/>
      <c r="G10" s="209"/>
      <c r="H10" s="207"/>
      <c r="I10" s="207"/>
      <c r="J10" s="207"/>
    </row>
    <row r="11" spans="1:10" ht="171" customHeight="1">
      <c r="A11" s="206"/>
      <c r="B11" s="207"/>
      <c r="C11" s="207"/>
      <c r="D11" s="208"/>
      <c r="E11" s="94" t="s">
        <v>180</v>
      </c>
      <c r="F11" s="94" t="s">
        <v>181</v>
      </c>
      <c r="G11" s="94" t="s">
        <v>182</v>
      </c>
      <c r="H11" s="207"/>
      <c r="I11" s="207"/>
      <c r="J11" s="207"/>
    </row>
    <row r="12" spans="1:10" ht="30.75">
      <c r="A12" s="95">
        <v>1</v>
      </c>
      <c r="B12" s="95">
        <v>2</v>
      </c>
      <c r="C12" s="95">
        <v>3</v>
      </c>
      <c r="D12" s="95">
        <v>4</v>
      </c>
      <c r="E12" s="95">
        <v>5</v>
      </c>
      <c r="F12" s="95">
        <v>6</v>
      </c>
      <c r="G12" s="95">
        <v>7</v>
      </c>
      <c r="H12" s="95">
        <v>8</v>
      </c>
      <c r="I12" s="95">
        <v>9</v>
      </c>
      <c r="J12" s="95">
        <v>10</v>
      </c>
    </row>
    <row r="13" spans="1:10" ht="30.75">
      <c r="A13" s="95"/>
      <c r="B13" s="154" t="s">
        <v>475</v>
      </c>
      <c r="C13" s="95"/>
      <c r="D13" s="95"/>
      <c r="E13" s="95"/>
      <c r="F13" s="95"/>
      <c r="G13" s="95"/>
      <c r="H13" s="95"/>
      <c r="I13" s="95"/>
      <c r="J13" s="95"/>
    </row>
    <row r="14" spans="1:10" ht="30.75">
      <c r="A14" s="158">
        <v>1</v>
      </c>
      <c r="B14" s="96" t="s">
        <v>473</v>
      </c>
      <c r="C14" s="159">
        <v>1</v>
      </c>
      <c r="D14" s="96">
        <f>E14+G14</f>
        <v>21352</v>
      </c>
      <c r="E14" s="96">
        <v>20821</v>
      </c>
      <c r="F14" s="96"/>
      <c r="G14" s="96">
        <v>531</v>
      </c>
      <c r="H14" s="96"/>
      <c r="I14" s="96"/>
      <c r="J14" s="96">
        <f>D14*12</f>
        <v>256224</v>
      </c>
    </row>
    <row r="15" spans="1:10" ht="61.5">
      <c r="A15" s="158">
        <v>2</v>
      </c>
      <c r="B15" s="153" t="s">
        <v>474</v>
      </c>
      <c r="C15" s="159">
        <v>1</v>
      </c>
      <c r="D15" s="169">
        <f>E15+G15</f>
        <v>23891</v>
      </c>
      <c r="E15" s="96">
        <v>23891</v>
      </c>
      <c r="F15" s="96"/>
      <c r="G15" s="96"/>
      <c r="H15" s="96"/>
      <c r="I15" s="96"/>
      <c r="J15" s="96">
        <f>D15*12</f>
        <v>286692</v>
      </c>
    </row>
    <row r="16" spans="1:10" ht="69.75" customHeight="1">
      <c r="A16" s="158"/>
      <c r="B16" s="155" t="s">
        <v>476</v>
      </c>
      <c r="C16" s="159"/>
      <c r="D16" s="96"/>
      <c r="E16" s="96"/>
      <c r="F16" s="96"/>
      <c r="G16" s="96"/>
      <c r="H16" s="96"/>
      <c r="I16" s="96"/>
      <c r="J16" s="96"/>
    </row>
    <row r="17" spans="1:10" ht="60.75" customHeight="1">
      <c r="A17" s="158">
        <v>3</v>
      </c>
      <c r="B17" s="153" t="s">
        <v>493</v>
      </c>
      <c r="C17" s="159">
        <v>1</v>
      </c>
      <c r="D17" s="96">
        <f>E17+G17</f>
        <v>21352</v>
      </c>
      <c r="E17" s="96">
        <v>13938</v>
      </c>
      <c r="F17" s="96"/>
      <c r="G17" s="96">
        <v>7414</v>
      </c>
      <c r="H17" s="96"/>
      <c r="I17" s="96"/>
      <c r="J17" s="96">
        <f>D17*12</f>
        <v>256224</v>
      </c>
    </row>
    <row r="18" spans="1:10" ht="67.5" customHeight="1">
      <c r="A18" s="158">
        <v>4</v>
      </c>
      <c r="B18" s="153" t="s">
        <v>494</v>
      </c>
      <c r="C18" s="159">
        <v>1</v>
      </c>
      <c r="D18" s="96">
        <f>E18+G18</f>
        <v>21352</v>
      </c>
      <c r="E18" s="96">
        <v>11724</v>
      </c>
      <c r="F18" s="96"/>
      <c r="G18" s="96">
        <f>21352-E18</f>
        <v>9628</v>
      </c>
      <c r="H18" s="96"/>
      <c r="I18" s="96"/>
      <c r="J18" s="96">
        <f>D18*12</f>
        <v>256224</v>
      </c>
    </row>
    <row r="19" spans="1:10" ht="61.5">
      <c r="A19" s="158">
        <v>5</v>
      </c>
      <c r="B19" s="153" t="s">
        <v>478</v>
      </c>
      <c r="C19" s="159">
        <v>1</v>
      </c>
      <c r="D19" s="96">
        <f>E19+G19</f>
        <v>21352</v>
      </c>
      <c r="E19" s="96">
        <v>10546</v>
      </c>
      <c r="F19" s="96"/>
      <c r="G19" s="96">
        <f>21352-E19</f>
        <v>10806</v>
      </c>
      <c r="H19" s="96"/>
      <c r="I19" s="96"/>
      <c r="J19" s="96">
        <f>D19*12</f>
        <v>256224</v>
      </c>
    </row>
    <row r="20" spans="1:10" ht="61.5">
      <c r="A20" s="158"/>
      <c r="B20" s="156" t="s">
        <v>479</v>
      </c>
      <c r="C20" s="96"/>
      <c r="D20" s="96"/>
      <c r="E20" s="96"/>
      <c r="F20" s="96"/>
      <c r="G20" s="96"/>
      <c r="H20" s="96"/>
      <c r="I20" s="96"/>
      <c r="J20" s="96"/>
    </row>
    <row r="21" spans="1:10" ht="61.5">
      <c r="A21" s="158">
        <v>6</v>
      </c>
      <c r="B21" s="157" t="s">
        <v>480</v>
      </c>
      <c r="C21" s="159">
        <v>1</v>
      </c>
      <c r="D21" s="96">
        <f>E21+G21</f>
        <v>21352</v>
      </c>
      <c r="E21" s="96">
        <v>20881</v>
      </c>
      <c r="F21" s="96"/>
      <c r="G21" s="96">
        <f>21352-E21</f>
        <v>471</v>
      </c>
      <c r="H21" s="96"/>
      <c r="I21" s="96"/>
      <c r="J21" s="96">
        <f>D21*12</f>
        <v>256224</v>
      </c>
    </row>
    <row r="22" spans="1:10" ht="61.5">
      <c r="A22" s="158">
        <v>7</v>
      </c>
      <c r="B22" s="157" t="s">
        <v>477</v>
      </c>
      <c r="C22" s="159">
        <v>0.75</v>
      </c>
      <c r="D22" s="96">
        <f>E22+G22</f>
        <v>16014</v>
      </c>
      <c r="E22" s="96">
        <v>13938</v>
      </c>
      <c r="F22" s="96"/>
      <c r="G22" s="96">
        <f>16014-E22</f>
        <v>2076</v>
      </c>
      <c r="H22" s="96"/>
      <c r="I22" s="96"/>
      <c r="J22" s="96">
        <f>D22*12</f>
        <v>192168</v>
      </c>
    </row>
    <row r="23" spans="1:10" ht="93" customHeight="1">
      <c r="A23" s="158"/>
      <c r="B23" s="156" t="s">
        <v>481</v>
      </c>
      <c r="C23" s="159"/>
      <c r="D23" s="96"/>
      <c r="E23" s="96"/>
      <c r="F23" s="96"/>
      <c r="G23" s="96"/>
      <c r="H23" s="96"/>
      <c r="I23" s="96"/>
      <c r="J23" s="96"/>
    </row>
    <row r="24" spans="1:10" ht="61.5">
      <c r="A24" s="158">
        <v>8</v>
      </c>
      <c r="B24" s="157" t="s">
        <v>477</v>
      </c>
      <c r="C24" s="159">
        <v>0.5</v>
      </c>
      <c r="D24" s="96">
        <f>E24+G24</f>
        <v>10676</v>
      </c>
      <c r="E24" s="96">
        <v>6969</v>
      </c>
      <c r="F24" s="96"/>
      <c r="G24" s="96">
        <f>10676-E24</f>
        <v>3707</v>
      </c>
      <c r="H24" s="96"/>
      <c r="I24" s="96"/>
      <c r="J24" s="96">
        <f>D24*12</f>
        <v>128112</v>
      </c>
    </row>
    <row r="25" spans="1:10" ht="61.5">
      <c r="A25" s="158"/>
      <c r="B25" s="156" t="s">
        <v>482</v>
      </c>
      <c r="C25" s="159"/>
      <c r="D25" s="96"/>
      <c r="E25" s="96"/>
      <c r="F25" s="96"/>
      <c r="G25" s="96"/>
      <c r="H25" s="96"/>
      <c r="I25" s="96"/>
      <c r="J25" s="96"/>
    </row>
    <row r="26" spans="1:10" ht="30.75">
      <c r="A26" s="158">
        <v>9</v>
      </c>
      <c r="B26" s="157" t="s">
        <v>483</v>
      </c>
      <c r="C26" s="159">
        <v>0.75</v>
      </c>
      <c r="D26" s="96">
        <f>E26+G26</f>
        <v>21352</v>
      </c>
      <c r="E26" s="96">
        <v>9252</v>
      </c>
      <c r="F26" s="96"/>
      <c r="G26" s="96">
        <f>21352-E26</f>
        <v>12100</v>
      </c>
      <c r="H26" s="96"/>
      <c r="I26" s="96"/>
      <c r="J26" s="96">
        <f>D26*12</f>
        <v>256224</v>
      </c>
    </row>
    <row r="27" spans="1:10" ht="61.5">
      <c r="A27" s="158"/>
      <c r="B27" s="156" t="s">
        <v>484</v>
      </c>
      <c r="C27" s="159"/>
      <c r="D27" s="96"/>
      <c r="E27" s="96"/>
      <c r="F27" s="96"/>
      <c r="G27" s="96"/>
      <c r="H27" s="96"/>
      <c r="I27" s="96"/>
      <c r="J27" s="96"/>
    </row>
    <row r="28" spans="1:10" ht="30.75">
      <c r="A28" s="158">
        <v>10</v>
      </c>
      <c r="B28" s="96" t="s">
        <v>485</v>
      </c>
      <c r="C28" s="159">
        <v>0.5</v>
      </c>
      <c r="D28" s="96">
        <f>E28+G28</f>
        <v>10676</v>
      </c>
      <c r="E28" s="96">
        <v>3515</v>
      </c>
      <c r="F28" s="96"/>
      <c r="G28" s="96">
        <f>10676-3515</f>
        <v>7161</v>
      </c>
      <c r="H28" s="96"/>
      <c r="I28" s="96"/>
      <c r="J28" s="96">
        <f>D28*12</f>
        <v>128112</v>
      </c>
    </row>
    <row r="29" spans="1:10" ht="30.75">
      <c r="A29" s="158">
        <v>11</v>
      </c>
      <c r="B29" s="96" t="s">
        <v>486</v>
      </c>
      <c r="C29" s="159">
        <v>1</v>
      </c>
      <c r="D29" s="96">
        <f>E29+G29</f>
        <v>11300</v>
      </c>
      <c r="E29" s="96">
        <v>8692</v>
      </c>
      <c r="F29" s="96"/>
      <c r="G29" s="96">
        <f>11300-E29</f>
        <v>2608</v>
      </c>
      <c r="H29" s="96"/>
      <c r="I29" s="96"/>
      <c r="J29" s="96">
        <f aca="true" t="shared" si="0" ref="J29:J36">D29*12</f>
        <v>135600</v>
      </c>
    </row>
    <row r="30" spans="1:10" ht="30.75">
      <c r="A30" s="158">
        <v>12</v>
      </c>
      <c r="B30" s="96" t="s">
        <v>487</v>
      </c>
      <c r="C30" s="159">
        <v>1</v>
      </c>
      <c r="D30" s="96">
        <f>E30+G30</f>
        <v>0</v>
      </c>
      <c r="E30" s="96"/>
      <c r="F30" s="96"/>
      <c r="G30" s="96"/>
      <c r="H30" s="96"/>
      <c r="I30" s="96"/>
      <c r="J30" s="96">
        <v>52956.3</v>
      </c>
    </row>
    <row r="31" spans="1:10" ht="0.75" customHeight="1">
      <c r="A31" s="158">
        <v>13</v>
      </c>
      <c r="B31" s="157" t="s">
        <v>488</v>
      </c>
      <c r="C31" s="159">
        <v>1</v>
      </c>
      <c r="D31" s="96">
        <f>E31+G31</f>
        <v>0</v>
      </c>
      <c r="E31" s="96"/>
      <c r="F31" s="96"/>
      <c r="G31" s="96"/>
      <c r="H31" s="96"/>
      <c r="I31" s="96"/>
      <c r="J31" s="96"/>
    </row>
    <row r="32" spans="1:10" ht="69" customHeight="1" hidden="1">
      <c r="A32" s="158">
        <v>14</v>
      </c>
      <c r="B32" s="157" t="s">
        <v>490</v>
      </c>
      <c r="C32" s="159">
        <v>0.25</v>
      </c>
      <c r="D32" s="96">
        <f>E32+G32</f>
        <v>0</v>
      </c>
      <c r="E32" s="96"/>
      <c r="F32" s="96"/>
      <c r="G32" s="96"/>
      <c r="H32" s="96"/>
      <c r="I32" s="96"/>
      <c r="J32" s="96"/>
    </row>
    <row r="33" spans="1:10" ht="61.5">
      <c r="A33" s="158"/>
      <c r="B33" s="156" t="s">
        <v>489</v>
      </c>
      <c r="C33" s="159"/>
      <c r="D33" s="96"/>
      <c r="E33" s="96"/>
      <c r="F33" s="96"/>
      <c r="G33" s="96"/>
      <c r="H33" s="96"/>
      <c r="I33" s="96"/>
      <c r="J33" s="96"/>
    </row>
    <row r="34" spans="1:10" ht="61.5">
      <c r="A34" s="158">
        <v>15</v>
      </c>
      <c r="B34" s="157" t="s">
        <v>491</v>
      </c>
      <c r="C34" s="159">
        <v>1</v>
      </c>
      <c r="D34" s="96">
        <f>E34+G34</f>
        <v>21352</v>
      </c>
      <c r="E34" s="96">
        <v>15819</v>
      </c>
      <c r="F34" s="96"/>
      <c r="G34" s="96">
        <f>21352-E34</f>
        <v>5533</v>
      </c>
      <c r="H34" s="96"/>
      <c r="I34" s="96"/>
      <c r="J34" s="96">
        <f t="shared" si="0"/>
        <v>256224</v>
      </c>
    </row>
    <row r="35" spans="1:10" ht="61.5">
      <c r="A35" s="158">
        <v>16</v>
      </c>
      <c r="B35" s="157" t="s">
        <v>492</v>
      </c>
      <c r="C35" s="159">
        <v>1</v>
      </c>
      <c r="D35" s="96">
        <f>E35+G35</f>
        <v>21352</v>
      </c>
      <c r="E35" s="96">
        <v>13938</v>
      </c>
      <c r="F35" s="96"/>
      <c r="G35" s="96">
        <f>21352-E35</f>
        <v>7414</v>
      </c>
      <c r="H35" s="96"/>
      <c r="I35" s="96"/>
      <c r="J35" s="96">
        <f t="shared" si="0"/>
        <v>256224</v>
      </c>
    </row>
    <row r="36" spans="1:10" ht="61.5">
      <c r="A36" s="158">
        <v>17</v>
      </c>
      <c r="B36" s="157" t="s">
        <v>493</v>
      </c>
      <c r="C36" s="159">
        <v>1</v>
      </c>
      <c r="D36" s="96">
        <f>E36+G36</f>
        <v>21352</v>
      </c>
      <c r="E36" s="96">
        <v>13938</v>
      </c>
      <c r="F36" s="96"/>
      <c r="G36" s="96">
        <v>7414</v>
      </c>
      <c r="H36" s="96"/>
      <c r="I36" s="96"/>
      <c r="J36" s="96">
        <f t="shared" si="0"/>
        <v>256224</v>
      </c>
    </row>
    <row r="37" spans="1:10" ht="30.75">
      <c r="A37" s="96"/>
      <c r="B37" s="96"/>
      <c r="C37" s="96"/>
      <c r="D37" s="96"/>
      <c r="E37" s="96"/>
      <c r="F37" s="96"/>
      <c r="G37" s="96"/>
      <c r="H37" s="96"/>
      <c r="I37" s="96"/>
      <c r="J37" s="96">
        <f>J14+J15+J17+J18+J19+J21+J22+J24+J26+J28+J29+J30+J31+J32+J34+J35+J36</f>
        <v>3229656.3</v>
      </c>
    </row>
    <row r="38" spans="1:10" ht="30.75">
      <c r="A38" s="96">
        <v>18</v>
      </c>
      <c r="B38" s="96" t="s">
        <v>495</v>
      </c>
      <c r="C38" s="159">
        <v>16</v>
      </c>
      <c r="D38" s="96">
        <f>E38+G38</f>
        <v>258300.35</v>
      </c>
      <c r="E38" s="96">
        <v>186876</v>
      </c>
      <c r="F38" s="96"/>
      <c r="G38" s="96">
        <v>71424.35</v>
      </c>
      <c r="H38" s="96"/>
      <c r="I38" s="96"/>
      <c r="J38" s="96">
        <f>D38*12+487423.5</f>
        <v>3587027.7</v>
      </c>
    </row>
    <row r="39" spans="1:10" ht="30.75" hidden="1">
      <c r="A39" s="96"/>
      <c r="B39" s="96"/>
      <c r="C39" s="96"/>
      <c r="D39" s="96"/>
      <c r="E39" s="96"/>
      <c r="F39" s="96"/>
      <c r="G39" s="96"/>
      <c r="H39" s="96"/>
      <c r="I39" s="96"/>
      <c r="J39" s="96"/>
    </row>
    <row r="40" spans="1:10" ht="30.75" hidden="1">
      <c r="A40" s="96"/>
      <c r="B40" s="96"/>
      <c r="C40" s="96"/>
      <c r="D40" s="96"/>
      <c r="E40" s="96"/>
      <c r="F40" s="96"/>
      <c r="G40" s="96"/>
      <c r="H40" s="96"/>
      <c r="I40" s="96"/>
      <c r="J40" s="96"/>
    </row>
    <row r="41" spans="1:10" ht="30.75" hidden="1">
      <c r="A41" s="96"/>
      <c r="B41" s="96"/>
      <c r="C41" s="96"/>
      <c r="D41" s="96"/>
      <c r="E41" s="96"/>
      <c r="F41" s="96"/>
      <c r="G41" s="96"/>
      <c r="H41" s="96"/>
      <c r="I41" s="96"/>
      <c r="J41" s="96"/>
    </row>
    <row r="42" spans="1:10" ht="30.75" hidden="1">
      <c r="A42" s="96"/>
      <c r="B42" s="96"/>
      <c r="C42" s="96"/>
      <c r="D42" s="96"/>
      <c r="E42" s="96"/>
      <c r="F42" s="96"/>
      <c r="G42" s="96"/>
      <c r="H42" s="96"/>
      <c r="I42" s="96"/>
      <c r="J42" s="96"/>
    </row>
    <row r="43" spans="1:10" ht="30.75" hidden="1">
      <c r="A43" s="96"/>
      <c r="B43" s="96"/>
      <c r="C43" s="96"/>
      <c r="D43" s="96"/>
      <c r="E43" s="96"/>
      <c r="F43" s="96"/>
      <c r="G43" s="96"/>
      <c r="H43" s="96"/>
      <c r="I43" s="96"/>
      <c r="J43" s="96"/>
    </row>
    <row r="44" spans="1:10" ht="30.75" hidden="1">
      <c r="A44" s="96"/>
      <c r="B44" s="96"/>
      <c r="C44" s="96"/>
      <c r="D44" s="96"/>
      <c r="E44" s="96"/>
      <c r="F44" s="96"/>
      <c r="G44" s="96"/>
      <c r="H44" s="96"/>
      <c r="I44" s="96"/>
      <c r="J44" s="96"/>
    </row>
    <row r="45" spans="1:10" ht="30.75" hidden="1">
      <c r="A45" s="96"/>
      <c r="B45" s="96"/>
      <c r="C45" s="96"/>
      <c r="D45" s="96"/>
      <c r="E45" s="96"/>
      <c r="F45" s="96"/>
      <c r="G45" s="96"/>
      <c r="H45" s="96"/>
      <c r="I45" s="96"/>
      <c r="J45" s="96"/>
    </row>
    <row r="46" spans="1:10" ht="30.75" hidden="1">
      <c r="A46" s="96"/>
      <c r="B46" s="96"/>
      <c r="C46" s="96"/>
      <c r="D46" s="96"/>
      <c r="E46" s="96"/>
      <c r="F46" s="96"/>
      <c r="G46" s="96"/>
      <c r="H46" s="96"/>
      <c r="I46" s="96"/>
      <c r="J46" s="96"/>
    </row>
    <row r="47" spans="1:10" ht="30.75" hidden="1">
      <c r="A47" s="96"/>
      <c r="B47" s="96"/>
      <c r="C47" s="96"/>
      <c r="D47" s="96"/>
      <c r="E47" s="96"/>
      <c r="F47" s="96"/>
      <c r="G47" s="96"/>
      <c r="H47" s="96"/>
      <c r="I47" s="96"/>
      <c r="J47" s="96"/>
    </row>
    <row r="48" spans="1:10" ht="30.75" hidden="1">
      <c r="A48" s="96"/>
      <c r="B48" s="96"/>
      <c r="C48" s="96"/>
      <c r="D48" s="96"/>
      <c r="E48" s="96"/>
      <c r="F48" s="96"/>
      <c r="G48" s="96"/>
      <c r="H48" s="96"/>
      <c r="I48" s="96"/>
      <c r="J48" s="96"/>
    </row>
    <row r="49" spans="1:10" ht="30.75" hidden="1">
      <c r="A49" s="96"/>
      <c r="B49" s="96"/>
      <c r="C49" s="96"/>
      <c r="D49" s="96"/>
      <c r="E49" s="96"/>
      <c r="F49" s="96"/>
      <c r="G49" s="96"/>
      <c r="H49" s="96"/>
      <c r="I49" s="96"/>
      <c r="J49" s="96"/>
    </row>
    <row r="50" spans="1:10" ht="30.75" hidden="1">
      <c r="A50" s="96"/>
      <c r="B50" s="96"/>
      <c r="C50" s="96"/>
      <c r="D50" s="96"/>
      <c r="E50" s="96"/>
      <c r="F50" s="96"/>
      <c r="G50" s="96"/>
      <c r="H50" s="96"/>
      <c r="I50" s="96"/>
      <c r="J50" s="96"/>
    </row>
    <row r="51" spans="1:10" ht="30.75" hidden="1">
      <c r="A51" s="96"/>
      <c r="B51" s="96"/>
      <c r="C51" s="96"/>
      <c r="D51" s="96"/>
      <c r="E51" s="96"/>
      <c r="F51" s="96"/>
      <c r="G51" s="96"/>
      <c r="H51" s="96"/>
      <c r="I51" s="96"/>
      <c r="J51" s="96"/>
    </row>
    <row r="52" spans="1:10" ht="87" customHeight="1">
      <c r="A52" s="213" t="s">
        <v>186</v>
      </c>
      <c r="B52" s="214"/>
      <c r="C52" s="95" t="s">
        <v>187</v>
      </c>
      <c r="D52" s="95"/>
      <c r="E52" s="95" t="s">
        <v>187</v>
      </c>
      <c r="F52" s="95" t="s">
        <v>187</v>
      </c>
      <c r="G52" s="95" t="s">
        <v>187</v>
      </c>
      <c r="H52" s="95" t="s">
        <v>187</v>
      </c>
      <c r="I52" s="95" t="s">
        <v>187</v>
      </c>
      <c r="J52" s="172">
        <f>J37+J38</f>
        <v>6816684</v>
      </c>
    </row>
  </sheetData>
  <sheetProtection/>
  <mergeCells count="15">
    <mergeCell ref="A52:B52"/>
    <mergeCell ref="A6:C6"/>
    <mergeCell ref="A4:B4"/>
    <mergeCell ref="A3:J3"/>
    <mergeCell ref="J9:J11"/>
    <mergeCell ref="A2:J2"/>
    <mergeCell ref="A8:J8"/>
    <mergeCell ref="A9:A11"/>
    <mergeCell ref="B9:B11"/>
    <mergeCell ref="C9:C11"/>
    <mergeCell ref="D10:D11"/>
    <mergeCell ref="E10:G10"/>
    <mergeCell ref="D9:G9"/>
    <mergeCell ref="H9:H11"/>
    <mergeCell ref="I9:I11"/>
  </mergeCells>
  <printOptions/>
  <pageMargins left="0.7" right="0.7" top="0.75" bottom="0.75" header="0.3" footer="0.3"/>
  <pageSetup fitToHeight="0" fitToWidth="1" horizontalDpi="600" verticalDpi="600" orientation="landscape" paperSize="9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="60" zoomScaleNormal="115" zoomScalePageLayoutView="0" workbookViewId="0" topLeftCell="A1">
      <selection activeCell="I16" sqref="I16"/>
    </sheetView>
  </sheetViews>
  <sheetFormatPr defaultColWidth="9.33203125" defaultRowHeight="12.75"/>
  <cols>
    <col min="1" max="1" width="9.33203125" style="43" customWidth="1"/>
    <col min="2" max="2" width="66.5" style="43" customWidth="1"/>
    <col min="3" max="3" width="32.16015625" style="43" customWidth="1"/>
    <col min="4" max="4" width="33" style="43" customWidth="1"/>
    <col min="5" max="5" width="39.33203125" style="43" customWidth="1"/>
    <col min="6" max="6" width="44" style="43" customWidth="1"/>
    <col min="7" max="16384" width="9.33203125" style="43" customWidth="1"/>
  </cols>
  <sheetData>
    <row r="1" spans="1:7" ht="30.75">
      <c r="A1" s="93"/>
      <c r="B1" s="93"/>
      <c r="C1" s="93"/>
      <c r="D1" s="93"/>
      <c r="E1" s="93"/>
      <c r="F1" s="93" t="s">
        <v>355</v>
      </c>
      <c r="G1" s="93"/>
    </row>
    <row r="2" spans="1:7" ht="24" customHeight="1">
      <c r="A2" s="202" t="s">
        <v>222</v>
      </c>
      <c r="B2" s="202"/>
      <c r="C2" s="202"/>
      <c r="D2" s="202"/>
      <c r="E2" s="202"/>
      <c r="F2" s="202"/>
      <c r="G2" s="93"/>
    </row>
    <row r="3" spans="1:7" ht="33.75" customHeight="1">
      <c r="A3" s="215" t="s">
        <v>189</v>
      </c>
      <c r="B3" s="215"/>
      <c r="C3" s="92" t="s">
        <v>472</v>
      </c>
      <c r="D3" s="92"/>
      <c r="E3" s="92"/>
      <c r="F3" s="92"/>
      <c r="G3" s="93"/>
    </row>
    <row r="4" spans="1:7" ht="30.75">
      <c r="A4" s="93"/>
      <c r="B4" s="93"/>
      <c r="C4" s="93"/>
      <c r="D4" s="93"/>
      <c r="E4" s="93"/>
      <c r="F4" s="93"/>
      <c r="G4" s="93"/>
    </row>
    <row r="5" spans="1:7" ht="35.25" customHeight="1">
      <c r="A5" s="215" t="s">
        <v>188</v>
      </c>
      <c r="B5" s="215"/>
      <c r="C5" s="215"/>
      <c r="D5" s="92" t="s">
        <v>451</v>
      </c>
      <c r="E5" s="92"/>
      <c r="F5" s="92"/>
      <c r="G5" s="93"/>
    </row>
    <row r="6" spans="1:7" ht="30.75">
      <c r="A6" s="93"/>
      <c r="B6" s="93"/>
      <c r="C6" s="93"/>
      <c r="D6" s="93"/>
      <c r="E6" s="93"/>
      <c r="F6" s="93"/>
      <c r="G6" s="93"/>
    </row>
    <row r="7" spans="1:7" ht="24" customHeight="1">
      <c r="A7" s="203" t="s">
        <v>192</v>
      </c>
      <c r="B7" s="203"/>
      <c r="C7" s="203"/>
      <c r="D7" s="203"/>
      <c r="E7" s="203"/>
      <c r="F7" s="203"/>
      <c r="G7" s="93"/>
    </row>
    <row r="8" spans="1:7" ht="28.5" customHeight="1">
      <c r="A8" s="208" t="s">
        <v>176</v>
      </c>
      <c r="B8" s="207" t="s">
        <v>190</v>
      </c>
      <c r="C8" s="207" t="s">
        <v>191</v>
      </c>
      <c r="D8" s="207" t="s">
        <v>193</v>
      </c>
      <c r="E8" s="207" t="s">
        <v>194</v>
      </c>
      <c r="F8" s="207" t="s">
        <v>195</v>
      </c>
      <c r="G8" s="93"/>
    </row>
    <row r="9" spans="1:7" ht="30.75">
      <c r="A9" s="208"/>
      <c r="B9" s="207"/>
      <c r="C9" s="207"/>
      <c r="D9" s="207"/>
      <c r="E9" s="207"/>
      <c r="F9" s="207"/>
      <c r="G9" s="93"/>
    </row>
    <row r="10" spans="1:7" ht="93.75" customHeight="1">
      <c r="A10" s="208"/>
      <c r="B10" s="207"/>
      <c r="C10" s="207"/>
      <c r="D10" s="207"/>
      <c r="E10" s="207"/>
      <c r="F10" s="207"/>
      <c r="G10" s="93"/>
    </row>
    <row r="11" spans="1:7" ht="30.75">
      <c r="A11" s="95">
        <v>1</v>
      </c>
      <c r="B11" s="95">
        <v>2</v>
      </c>
      <c r="C11" s="95">
        <v>3</v>
      </c>
      <c r="D11" s="95">
        <v>4</v>
      </c>
      <c r="E11" s="95">
        <v>5</v>
      </c>
      <c r="F11" s="95">
        <v>6</v>
      </c>
      <c r="G11" s="93"/>
    </row>
    <row r="12" spans="1:7" ht="153" customHeight="1">
      <c r="A12" s="97">
        <v>1</v>
      </c>
      <c r="B12" s="98" t="s">
        <v>196</v>
      </c>
      <c r="C12" s="96"/>
      <c r="D12" s="96"/>
      <c r="E12" s="96"/>
      <c r="F12" s="96"/>
      <c r="G12" s="93"/>
    </row>
    <row r="13" spans="1:7" ht="156.75" customHeight="1">
      <c r="A13" s="97" t="s">
        <v>101</v>
      </c>
      <c r="B13" s="99" t="s">
        <v>197</v>
      </c>
      <c r="C13" s="96"/>
      <c r="D13" s="96"/>
      <c r="E13" s="96"/>
      <c r="F13" s="96"/>
      <c r="G13" s="93"/>
    </row>
    <row r="14" spans="1:7" ht="96.75" customHeight="1">
      <c r="A14" s="97" t="s">
        <v>103</v>
      </c>
      <c r="B14" s="99" t="s">
        <v>198</v>
      </c>
      <c r="C14" s="96">
        <v>500</v>
      </c>
      <c r="D14" s="96">
        <v>10</v>
      </c>
      <c r="E14" s="96">
        <v>0</v>
      </c>
      <c r="F14" s="96">
        <v>0</v>
      </c>
      <c r="G14" s="93"/>
    </row>
    <row r="15" spans="1:7" ht="72.75" customHeight="1">
      <c r="A15" s="97" t="s">
        <v>200</v>
      </c>
      <c r="B15" s="99" t="s">
        <v>199</v>
      </c>
      <c r="C15" s="96"/>
      <c r="D15" s="96"/>
      <c r="E15" s="96"/>
      <c r="F15" s="96"/>
      <c r="G15" s="93"/>
    </row>
    <row r="16" spans="1:7" ht="159" customHeight="1">
      <c r="A16" s="97">
        <v>2</v>
      </c>
      <c r="B16" s="98" t="s">
        <v>201</v>
      </c>
      <c r="C16" s="96"/>
      <c r="D16" s="96"/>
      <c r="E16" s="96"/>
      <c r="F16" s="96"/>
      <c r="G16" s="93"/>
    </row>
    <row r="17" spans="1:7" ht="161.25" customHeight="1">
      <c r="A17" s="97" t="s">
        <v>105</v>
      </c>
      <c r="B17" s="99" t="s">
        <v>197</v>
      </c>
      <c r="C17" s="96"/>
      <c r="D17" s="96"/>
      <c r="E17" s="96"/>
      <c r="F17" s="96"/>
      <c r="G17" s="93"/>
    </row>
    <row r="18" spans="1:7" ht="100.5" customHeight="1">
      <c r="A18" s="97" t="s">
        <v>107</v>
      </c>
      <c r="B18" s="99" t="s">
        <v>198</v>
      </c>
      <c r="C18" s="96"/>
      <c r="D18" s="96"/>
      <c r="E18" s="96"/>
      <c r="F18" s="96"/>
      <c r="G18" s="93"/>
    </row>
    <row r="19" spans="1:7" ht="69.75" customHeight="1">
      <c r="A19" s="97" t="s">
        <v>108</v>
      </c>
      <c r="B19" s="99" t="s">
        <v>199</v>
      </c>
      <c r="C19" s="96"/>
      <c r="D19" s="96"/>
      <c r="E19" s="96"/>
      <c r="F19" s="96"/>
      <c r="G19" s="93"/>
    </row>
    <row r="20" spans="1:7" ht="30.75">
      <c r="A20" s="213" t="s">
        <v>186</v>
      </c>
      <c r="B20" s="214"/>
      <c r="C20" s="95" t="s">
        <v>187</v>
      </c>
      <c r="D20" s="95" t="s">
        <v>187</v>
      </c>
      <c r="E20" s="95" t="s">
        <v>187</v>
      </c>
      <c r="F20" s="95">
        <v>0</v>
      </c>
      <c r="G20" s="93"/>
    </row>
    <row r="21" spans="1:7" ht="30.75">
      <c r="A21" s="93"/>
      <c r="B21" s="93"/>
      <c r="C21" s="93"/>
      <c r="D21" s="93"/>
      <c r="E21" s="93"/>
      <c r="F21" s="93">
        <f>F14</f>
        <v>0</v>
      </c>
      <c r="G21" s="93"/>
    </row>
    <row r="22" spans="1:7" ht="30.75">
      <c r="A22" s="93"/>
      <c r="B22" s="93"/>
      <c r="C22" s="93"/>
      <c r="D22" s="93"/>
      <c r="E22" s="93"/>
      <c r="F22" s="93"/>
      <c r="G22" s="93"/>
    </row>
  </sheetData>
  <sheetProtection/>
  <mergeCells count="11">
    <mergeCell ref="B8:B10"/>
    <mergeCell ref="C8:C10"/>
    <mergeCell ref="A20:B20"/>
    <mergeCell ref="A2:F2"/>
    <mergeCell ref="D8:D10"/>
    <mergeCell ref="E8:E10"/>
    <mergeCell ref="F8:F10"/>
    <mergeCell ref="A3:B3"/>
    <mergeCell ref="A5:C5"/>
    <mergeCell ref="A7:F7"/>
    <mergeCell ref="A8:A10"/>
  </mergeCells>
  <printOptions/>
  <pageMargins left="0.7" right="0.7" top="0.75" bottom="0.75" header="0.3" footer="0.3"/>
  <pageSetup fitToHeight="0" fitToWidth="1" horizontalDpi="600" verticalDpi="600" orientation="portrait" paperSize="9" scale="4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115" zoomScaleNormal="115" zoomScalePageLayoutView="0" workbookViewId="0" topLeftCell="A7">
      <selection activeCell="C23" sqref="C23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5" style="43" customWidth="1"/>
    <col min="4" max="6" width="18.5" style="43" customWidth="1"/>
    <col min="7" max="16384" width="9.33203125" style="43" customWidth="1"/>
  </cols>
  <sheetData>
    <row r="1" ht="14.25">
      <c r="F1" s="43" t="s">
        <v>356</v>
      </c>
    </row>
    <row r="2" spans="1:6" ht="24" customHeight="1">
      <c r="A2" s="219" t="s">
        <v>223</v>
      </c>
      <c r="B2" s="219"/>
      <c r="C2" s="219"/>
      <c r="D2" s="219"/>
      <c r="E2" s="219"/>
      <c r="F2" s="219"/>
    </row>
    <row r="3" spans="1:6" ht="20.25" customHeight="1">
      <c r="A3" s="220" t="s">
        <v>189</v>
      </c>
      <c r="B3" s="220"/>
      <c r="C3" s="46"/>
      <c r="D3" s="46"/>
      <c r="E3" s="46"/>
      <c r="F3" s="46"/>
    </row>
    <row r="5" spans="1:6" ht="20.25" customHeight="1">
      <c r="A5" s="220" t="s">
        <v>188</v>
      </c>
      <c r="B5" s="220"/>
      <c r="C5" s="220"/>
      <c r="D5" s="46"/>
      <c r="E5" s="46"/>
      <c r="F5" s="46"/>
    </row>
    <row r="7" spans="1:6" ht="24" customHeight="1">
      <c r="A7" s="221" t="s">
        <v>206</v>
      </c>
      <c r="B7" s="221"/>
      <c r="C7" s="221"/>
      <c r="D7" s="221"/>
      <c r="E7" s="221"/>
      <c r="F7" s="221"/>
    </row>
    <row r="8" spans="1:6" ht="28.5" customHeight="1">
      <c r="A8" s="222" t="s">
        <v>176</v>
      </c>
      <c r="B8" s="216" t="s">
        <v>190</v>
      </c>
      <c r="C8" s="216" t="s">
        <v>203</v>
      </c>
      <c r="D8" s="216" t="s">
        <v>204</v>
      </c>
      <c r="E8" s="216" t="s">
        <v>205</v>
      </c>
      <c r="F8" s="216" t="s">
        <v>195</v>
      </c>
    </row>
    <row r="9" spans="1:6" ht="14.25">
      <c r="A9" s="222"/>
      <c r="B9" s="216"/>
      <c r="C9" s="216"/>
      <c r="D9" s="216"/>
      <c r="E9" s="216"/>
      <c r="F9" s="216"/>
    </row>
    <row r="10" spans="1:6" ht="48.75" customHeight="1">
      <c r="A10" s="222"/>
      <c r="B10" s="216"/>
      <c r="C10" s="216"/>
      <c r="D10" s="216"/>
      <c r="E10" s="216"/>
      <c r="F10" s="216"/>
    </row>
    <row r="11" spans="1:6" ht="14.25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44">
        <v>6</v>
      </c>
    </row>
    <row r="12" spans="1:6" ht="54" customHeight="1">
      <c r="A12" s="47">
        <v>1</v>
      </c>
      <c r="B12" s="36" t="s">
        <v>202</v>
      </c>
      <c r="C12" s="45"/>
      <c r="D12" s="45"/>
      <c r="E12" s="45"/>
      <c r="F12" s="45"/>
    </row>
    <row r="13" spans="1:6" ht="14.25">
      <c r="A13" s="217" t="s">
        <v>186</v>
      </c>
      <c r="B13" s="218"/>
      <c r="C13" s="44" t="s">
        <v>187</v>
      </c>
      <c r="D13" s="44" t="s">
        <v>187</v>
      </c>
      <c r="E13" s="44" t="s">
        <v>187</v>
      </c>
      <c r="F13" s="44"/>
    </row>
  </sheetData>
  <sheetProtection/>
  <mergeCells count="11">
    <mergeCell ref="E8:E10"/>
    <mergeCell ref="F8:F10"/>
    <mergeCell ref="A13:B13"/>
    <mergeCell ref="A2:F2"/>
    <mergeCell ref="A3:B3"/>
    <mergeCell ref="A5:C5"/>
    <mergeCell ref="A7:F7"/>
    <mergeCell ref="A8:A10"/>
    <mergeCell ref="B8:B10"/>
    <mergeCell ref="C8:C10"/>
    <mergeCell ref="D8:D10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60" zoomScaleNormal="115" zoomScalePageLayoutView="0" workbookViewId="0" topLeftCell="A16">
      <selection activeCell="D21" sqref="D21"/>
    </sheetView>
  </sheetViews>
  <sheetFormatPr defaultColWidth="9.33203125" defaultRowHeight="12.75"/>
  <cols>
    <col min="1" max="1" width="9.33203125" style="43" customWidth="1"/>
    <col min="2" max="2" width="84.83203125" style="43" customWidth="1"/>
    <col min="3" max="3" width="48.66015625" style="43" customWidth="1"/>
    <col min="4" max="4" width="69.83203125" style="43" customWidth="1"/>
    <col min="5" max="16384" width="9.33203125" style="43" customWidth="1"/>
  </cols>
  <sheetData>
    <row r="1" spans="1:4" ht="30.75">
      <c r="A1" s="93"/>
      <c r="B1" s="93"/>
      <c r="C1" s="93"/>
      <c r="D1" s="93" t="s">
        <v>357</v>
      </c>
    </row>
    <row r="2" spans="1:4" ht="24" customHeight="1">
      <c r="A2" s="202" t="s">
        <v>224</v>
      </c>
      <c r="B2" s="202"/>
      <c r="C2" s="202"/>
      <c r="D2" s="202"/>
    </row>
    <row r="3" spans="1:4" ht="41.25" customHeight="1">
      <c r="A3" s="215" t="s">
        <v>189</v>
      </c>
      <c r="B3" s="215"/>
      <c r="C3" s="92" t="s">
        <v>496</v>
      </c>
      <c r="D3" s="92"/>
    </row>
    <row r="4" spans="1:4" ht="30.75">
      <c r="A4" s="93"/>
      <c r="B4" s="93"/>
      <c r="C4" s="93"/>
      <c r="D4" s="93"/>
    </row>
    <row r="5" spans="1:4" ht="37.5" customHeight="1">
      <c r="A5" s="215" t="s">
        <v>188</v>
      </c>
      <c r="B5" s="215"/>
      <c r="C5" s="100" t="s">
        <v>451</v>
      </c>
      <c r="D5" s="92"/>
    </row>
    <row r="6" spans="1:4" ht="30.75">
      <c r="A6" s="93"/>
      <c r="B6" s="93"/>
      <c r="C6" s="93"/>
      <c r="D6" s="93"/>
    </row>
    <row r="7" spans="1:4" ht="105" customHeight="1">
      <c r="A7" s="223" t="s">
        <v>207</v>
      </c>
      <c r="B7" s="223"/>
      <c r="C7" s="223"/>
      <c r="D7" s="223"/>
    </row>
    <row r="8" spans="1:4" ht="146.25" customHeight="1">
      <c r="A8" s="101" t="s">
        <v>176</v>
      </c>
      <c r="B8" s="94" t="s">
        <v>208</v>
      </c>
      <c r="C8" s="94" t="s">
        <v>209</v>
      </c>
      <c r="D8" s="94" t="s">
        <v>210</v>
      </c>
    </row>
    <row r="9" spans="1:4" ht="30.75">
      <c r="A9" s="95">
        <v>1</v>
      </c>
      <c r="B9" s="95">
        <v>2</v>
      </c>
      <c r="C9" s="95">
        <v>3</v>
      </c>
      <c r="D9" s="95">
        <v>4</v>
      </c>
    </row>
    <row r="10" spans="1:4" ht="65.25" customHeight="1">
      <c r="A10" s="102">
        <v>1</v>
      </c>
      <c r="B10" s="103" t="s">
        <v>211</v>
      </c>
      <c r="C10" s="101" t="s">
        <v>116</v>
      </c>
      <c r="D10" s="96">
        <f>D11</f>
        <v>1499670.48</v>
      </c>
    </row>
    <row r="11" spans="1:4" ht="28.5" customHeight="1">
      <c r="A11" s="97" t="s">
        <v>101</v>
      </c>
      <c r="B11" s="98" t="s">
        <v>212</v>
      </c>
      <c r="C11" s="96">
        <f>C15</f>
        <v>6816684</v>
      </c>
      <c r="D11" s="170">
        <f>C11*22/100</f>
        <v>1499670.48</v>
      </c>
    </row>
    <row r="12" spans="1:4" ht="33.75" customHeight="1">
      <c r="A12" s="97" t="s">
        <v>103</v>
      </c>
      <c r="B12" s="98" t="s">
        <v>213</v>
      </c>
      <c r="C12" s="96"/>
      <c r="D12" s="170">
        <f>C12*5.1/100</f>
        <v>0</v>
      </c>
    </row>
    <row r="13" spans="1:4" ht="124.5" customHeight="1">
      <c r="A13" s="97" t="s">
        <v>200</v>
      </c>
      <c r="B13" s="98" t="s">
        <v>214</v>
      </c>
      <c r="C13" s="96"/>
      <c r="D13" s="170">
        <f>C13*5.1/100</f>
        <v>0</v>
      </c>
    </row>
    <row r="14" spans="1:4" ht="112.5" customHeight="1">
      <c r="A14" s="102">
        <v>2</v>
      </c>
      <c r="B14" s="103" t="s">
        <v>215</v>
      </c>
      <c r="C14" s="101" t="s">
        <v>116</v>
      </c>
      <c r="D14" s="170"/>
    </row>
    <row r="15" spans="1:4" ht="132.75" customHeight="1">
      <c r="A15" s="97"/>
      <c r="B15" s="98" t="s">
        <v>216</v>
      </c>
      <c r="C15" s="96">
        <f>C19</f>
        <v>6816684</v>
      </c>
      <c r="D15" s="170">
        <f>C15*2.9/100</f>
        <v>197683.83599999998</v>
      </c>
    </row>
    <row r="16" spans="1:4" ht="99" customHeight="1">
      <c r="A16" s="97"/>
      <c r="B16" s="98" t="s">
        <v>217</v>
      </c>
      <c r="C16" s="96"/>
      <c r="D16" s="170"/>
    </row>
    <row r="17" spans="1:4" ht="130.5" customHeight="1">
      <c r="A17" s="97"/>
      <c r="B17" s="98" t="s">
        <v>218</v>
      </c>
      <c r="C17" s="96">
        <f>C19</f>
        <v>6816684</v>
      </c>
      <c r="D17" s="170">
        <f>C17*0.2/100</f>
        <v>13633.368</v>
      </c>
    </row>
    <row r="18" spans="1:4" ht="132.75" customHeight="1">
      <c r="A18" s="97"/>
      <c r="B18" s="98" t="s">
        <v>219</v>
      </c>
      <c r="C18" s="96"/>
      <c r="D18" s="170"/>
    </row>
    <row r="19" spans="1:4" ht="111.75" customHeight="1">
      <c r="A19" s="102">
        <v>3</v>
      </c>
      <c r="B19" s="103" t="s">
        <v>220</v>
      </c>
      <c r="C19" s="96">
        <v>6816684</v>
      </c>
      <c r="D19" s="170">
        <f>C19*5.1/100-74449.15-0.14</f>
        <v>273201.5939999999</v>
      </c>
    </row>
    <row r="20" spans="1:4" ht="44.25" customHeight="1">
      <c r="A20" s="213" t="s">
        <v>186</v>
      </c>
      <c r="B20" s="214"/>
      <c r="C20" s="101" t="s">
        <v>116</v>
      </c>
      <c r="D20" s="172">
        <f>D11+D15+D17+D19+45725.72</f>
        <v>2029914.998</v>
      </c>
    </row>
  </sheetData>
  <sheetProtection/>
  <mergeCells count="5">
    <mergeCell ref="A20:B20"/>
    <mergeCell ref="A5:B5"/>
    <mergeCell ref="A2:D2"/>
    <mergeCell ref="A3:B3"/>
    <mergeCell ref="A7:D7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view="pageBreakPreview" zoomScale="60" zoomScaleNormal="115" zoomScalePageLayoutView="0" workbookViewId="0" topLeftCell="A1">
      <selection activeCell="E5" sqref="E5"/>
    </sheetView>
  </sheetViews>
  <sheetFormatPr defaultColWidth="9.33203125" defaultRowHeight="12.75"/>
  <cols>
    <col min="1" max="1" width="18" style="43" customWidth="1"/>
    <col min="2" max="2" width="69.5" style="43" customWidth="1"/>
    <col min="3" max="3" width="29.5" style="43" customWidth="1"/>
    <col min="4" max="4" width="31.5" style="43" customWidth="1"/>
    <col min="5" max="5" width="108.5" style="43" customWidth="1"/>
    <col min="6" max="16384" width="9.33203125" style="43" customWidth="1"/>
  </cols>
  <sheetData>
    <row r="1" spans="1:5" ht="30.75">
      <c r="A1" s="93"/>
      <c r="B1" s="93"/>
      <c r="C1" s="93"/>
      <c r="D1" s="93"/>
      <c r="E1" s="93" t="s">
        <v>358</v>
      </c>
    </row>
    <row r="2" spans="1:5" ht="82.5" customHeight="1">
      <c r="A2" s="202" t="s">
        <v>225</v>
      </c>
      <c r="B2" s="202"/>
      <c r="C2" s="202"/>
      <c r="D2" s="202"/>
      <c r="E2" s="202"/>
    </row>
    <row r="3" spans="1:5" ht="57.75" customHeight="1">
      <c r="A3" s="215" t="s">
        <v>189</v>
      </c>
      <c r="B3" s="215"/>
      <c r="C3" s="152" t="s">
        <v>470</v>
      </c>
      <c r="D3" s="92"/>
      <c r="E3" s="92"/>
    </row>
    <row r="4" spans="1:5" ht="30.75">
      <c r="A4" s="93"/>
      <c r="B4" s="93"/>
      <c r="C4" s="93"/>
      <c r="D4" s="93"/>
      <c r="E4" s="93"/>
    </row>
    <row r="5" spans="1:5" ht="48" customHeight="1">
      <c r="A5" s="215" t="s">
        <v>188</v>
      </c>
      <c r="B5" s="215"/>
      <c r="C5" s="100" t="s">
        <v>471</v>
      </c>
      <c r="D5" s="92"/>
      <c r="E5" s="92"/>
    </row>
    <row r="6" spans="1:5" ht="30.75">
      <c r="A6" s="93"/>
      <c r="B6" s="93"/>
      <c r="C6" s="93"/>
      <c r="D6" s="93"/>
      <c r="E6" s="93"/>
    </row>
    <row r="7" spans="1:5" ht="150.75" customHeight="1">
      <c r="A7" s="101" t="s">
        <v>176</v>
      </c>
      <c r="B7" s="94" t="s">
        <v>20</v>
      </c>
      <c r="C7" s="94" t="s">
        <v>226</v>
      </c>
      <c r="D7" s="94" t="s">
        <v>227</v>
      </c>
      <c r="E7" s="94" t="s">
        <v>228</v>
      </c>
    </row>
    <row r="8" spans="1:5" ht="30.75">
      <c r="A8" s="95">
        <v>1</v>
      </c>
      <c r="B8" s="95">
        <v>2</v>
      </c>
      <c r="C8" s="95">
        <v>3</v>
      </c>
      <c r="D8" s="95">
        <v>4</v>
      </c>
      <c r="E8" s="95">
        <v>5</v>
      </c>
    </row>
    <row r="9" spans="1:5" ht="252" customHeight="1">
      <c r="A9" s="102"/>
      <c r="B9" s="103" t="s">
        <v>469</v>
      </c>
      <c r="C9" s="101">
        <v>795</v>
      </c>
      <c r="D9" s="150">
        <v>40</v>
      </c>
      <c r="E9" s="151">
        <f>C9*D9</f>
        <v>31800</v>
      </c>
    </row>
    <row r="10" spans="1:5" ht="47.25" customHeight="1">
      <c r="A10" s="97"/>
      <c r="B10" s="98"/>
      <c r="C10" s="96"/>
      <c r="D10" s="96"/>
      <c r="E10" s="96"/>
    </row>
    <row r="11" spans="1:5" ht="39.75" customHeight="1">
      <c r="A11" s="97"/>
      <c r="B11" s="98"/>
      <c r="C11" s="96"/>
      <c r="D11" s="96"/>
      <c r="E11" s="96"/>
    </row>
    <row r="12" spans="1:5" ht="57" customHeight="1">
      <c r="A12" s="213" t="s">
        <v>186</v>
      </c>
      <c r="B12" s="214"/>
      <c r="C12" s="101" t="s">
        <v>116</v>
      </c>
      <c r="D12" s="101" t="s">
        <v>116</v>
      </c>
      <c r="E12" s="96">
        <f>E9</f>
        <v>31800</v>
      </c>
    </row>
    <row r="13" spans="1:5" ht="30.75">
      <c r="A13" s="93"/>
      <c r="B13" s="93"/>
      <c r="C13" s="93"/>
      <c r="D13" s="93"/>
      <c r="E13" s="93"/>
    </row>
  </sheetData>
  <sheetProtection/>
  <mergeCells count="4">
    <mergeCell ref="A3:B3"/>
    <mergeCell ref="A5:B5"/>
    <mergeCell ref="A12:B12"/>
    <mergeCell ref="A2:E2"/>
  </mergeCells>
  <printOptions/>
  <pageMargins left="0.7" right="0.7" top="0.75" bottom="0.75" header="0.3" footer="0.3"/>
  <pageSetup fitToHeight="0" fitToWidth="1" horizontalDpi="600" verticalDpi="600" orientation="portrait" paperSize="9" scale="3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="115" zoomScaleNormal="115" zoomScalePageLayoutView="0" workbookViewId="0" topLeftCell="A16">
      <selection activeCell="G29" sqref="G29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5" style="43" customWidth="1"/>
    <col min="4" max="4" width="21.16015625" style="43" customWidth="1"/>
    <col min="5" max="5" width="17.16015625" style="43" customWidth="1"/>
    <col min="6" max="6" width="9.33203125" style="43" customWidth="1"/>
    <col min="7" max="7" width="14" style="43" bestFit="1" customWidth="1"/>
    <col min="8" max="16384" width="9.33203125" style="43" customWidth="1"/>
  </cols>
  <sheetData>
    <row r="1" ht="14.25">
      <c r="E1" s="43" t="s">
        <v>359</v>
      </c>
    </row>
    <row r="2" spans="1:5" ht="24" customHeight="1">
      <c r="A2" s="219" t="s">
        <v>229</v>
      </c>
      <c r="B2" s="219"/>
      <c r="C2" s="219"/>
      <c r="D2" s="219"/>
      <c r="E2" s="219"/>
    </row>
    <row r="3" spans="1:5" ht="14.25" customHeight="1">
      <c r="A3" s="224" t="s">
        <v>189</v>
      </c>
      <c r="B3" s="224"/>
      <c r="C3" s="46" t="s">
        <v>499</v>
      </c>
      <c r="D3" s="46"/>
      <c r="E3" s="46"/>
    </row>
    <row r="4" spans="1:2" ht="14.25">
      <c r="A4" s="107"/>
      <c r="B4" s="107"/>
    </row>
    <row r="5" spans="1:5" ht="17.25" customHeight="1">
      <c r="A5" s="224" t="s">
        <v>188</v>
      </c>
      <c r="B5" s="224"/>
      <c r="C5" s="49" t="s">
        <v>451</v>
      </c>
      <c r="D5" s="46"/>
      <c r="E5" s="46"/>
    </row>
    <row r="7" spans="1:5" ht="24" customHeight="1">
      <c r="A7" s="221" t="s">
        <v>239</v>
      </c>
      <c r="B7" s="221"/>
      <c r="C7" s="221"/>
      <c r="D7" s="221"/>
      <c r="E7" s="221"/>
    </row>
    <row r="8" spans="1:5" ht="99" customHeight="1">
      <c r="A8" s="50" t="s">
        <v>176</v>
      </c>
      <c r="B8" s="35" t="s">
        <v>190</v>
      </c>
      <c r="C8" s="35" t="s">
        <v>230</v>
      </c>
      <c r="D8" s="35" t="s">
        <v>231</v>
      </c>
      <c r="E8" s="35" t="s">
        <v>232</v>
      </c>
    </row>
    <row r="9" spans="1:5" ht="14.25">
      <c r="A9" s="44">
        <v>1</v>
      </c>
      <c r="B9" s="44">
        <v>2</v>
      </c>
      <c r="C9" s="44">
        <v>3</v>
      </c>
      <c r="D9" s="44">
        <v>4</v>
      </c>
      <c r="E9" s="44">
        <v>5</v>
      </c>
    </row>
    <row r="10" spans="1:5" ht="30.75" customHeight="1">
      <c r="A10" s="47">
        <v>1</v>
      </c>
      <c r="B10" s="36" t="s">
        <v>233</v>
      </c>
      <c r="C10" s="160">
        <v>355355</v>
      </c>
      <c r="D10" s="161">
        <v>2.251</v>
      </c>
      <c r="E10" s="168">
        <v>74299</v>
      </c>
    </row>
    <row r="11" spans="1:5" ht="14.25" customHeight="1">
      <c r="A11" s="47"/>
      <c r="B11" s="36" t="s">
        <v>396</v>
      </c>
      <c r="C11" s="50"/>
      <c r="D11" s="45"/>
      <c r="E11" s="45"/>
    </row>
    <row r="12" spans="1:5" ht="21" customHeight="1">
      <c r="A12" s="47"/>
      <c r="B12" s="48" t="s">
        <v>234</v>
      </c>
      <c r="C12" s="45"/>
      <c r="D12" s="45"/>
      <c r="E12" s="45"/>
    </row>
    <row r="13" spans="1:5" ht="21" customHeight="1">
      <c r="A13" s="47"/>
      <c r="B13" s="51" t="s">
        <v>397</v>
      </c>
      <c r="C13" s="45"/>
      <c r="D13" s="45"/>
      <c r="E13" s="45"/>
    </row>
    <row r="14" spans="1:5" ht="21" customHeight="1">
      <c r="A14" s="47"/>
      <c r="B14" s="48" t="s">
        <v>235</v>
      </c>
      <c r="C14" s="45"/>
      <c r="D14" s="45"/>
      <c r="E14" s="45"/>
    </row>
    <row r="15" spans="1:5" ht="21" customHeight="1">
      <c r="A15" s="47"/>
      <c r="B15" s="51" t="s">
        <v>398</v>
      </c>
      <c r="C15" s="45"/>
      <c r="D15" s="45"/>
      <c r="E15" s="45"/>
    </row>
    <row r="16" spans="1:5" ht="14.25">
      <c r="A16" s="217" t="s">
        <v>186</v>
      </c>
      <c r="B16" s="218"/>
      <c r="C16" s="50"/>
      <c r="D16" s="50" t="s">
        <v>116</v>
      </c>
      <c r="E16" s="45">
        <f>E10</f>
        <v>74299</v>
      </c>
    </row>
    <row r="18" spans="1:5" ht="21.75" customHeight="1">
      <c r="A18" s="221" t="s">
        <v>240</v>
      </c>
      <c r="B18" s="221"/>
      <c r="C18" s="221"/>
      <c r="D18" s="221"/>
      <c r="E18" s="221"/>
    </row>
    <row r="19" spans="1:5" ht="42.75">
      <c r="A19" s="50" t="s">
        <v>176</v>
      </c>
      <c r="B19" s="35" t="s">
        <v>190</v>
      </c>
      <c r="C19" s="35" t="s">
        <v>237</v>
      </c>
      <c r="D19" s="35" t="s">
        <v>231</v>
      </c>
      <c r="E19" s="35" t="s">
        <v>238</v>
      </c>
    </row>
    <row r="20" spans="1:5" ht="14.25">
      <c r="A20" s="44">
        <v>1</v>
      </c>
      <c r="B20" s="44">
        <v>2</v>
      </c>
      <c r="C20" s="44">
        <v>3</v>
      </c>
      <c r="D20" s="44">
        <v>4</v>
      </c>
      <c r="E20" s="44">
        <v>5</v>
      </c>
    </row>
    <row r="21" spans="1:5" ht="18" customHeight="1">
      <c r="A21" s="47">
        <v>1</v>
      </c>
      <c r="B21" s="36" t="s">
        <v>236</v>
      </c>
      <c r="C21" s="50"/>
      <c r="D21" s="45"/>
      <c r="E21" s="45"/>
    </row>
    <row r="22" spans="1:5" ht="14.25">
      <c r="A22" s="47"/>
      <c r="B22" s="48" t="s">
        <v>371</v>
      </c>
      <c r="C22" s="45">
        <v>2547541</v>
      </c>
      <c r="D22" s="134">
        <v>1.5</v>
      </c>
      <c r="E22" s="45">
        <v>5600</v>
      </c>
    </row>
    <row r="23" spans="1:5" ht="14.25">
      <c r="A23" s="47"/>
      <c r="B23" s="51"/>
      <c r="C23" s="45"/>
      <c r="D23" s="45"/>
      <c r="E23" s="45"/>
    </row>
    <row r="24" spans="1:5" ht="14.25">
      <c r="A24" s="217" t="s">
        <v>186</v>
      </c>
      <c r="B24" s="218"/>
      <c r="C24" s="50" t="s">
        <v>116</v>
      </c>
      <c r="D24" s="50" t="s">
        <v>116</v>
      </c>
      <c r="E24" s="45">
        <f>E22</f>
        <v>5600</v>
      </c>
    </row>
    <row r="26" spans="1:5" ht="24" customHeight="1">
      <c r="A26" s="221" t="s">
        <v>241</v>
      </c>
      <c r="B26" s="221"/>
      <c r="C26" s="221"/>
      <c r="D26" s="221"/>
      <c r="E26" s="221"/>
    </row>
    <row r="27" spans="1:5" ht="34.5" customHeight="1">
      <c r="A27" s="50" t="s">
        <v>176</v>
      </c>
      <c r="B27" s="35" t="s">
        <v>190</v>
      </c>
      <c r="C27" s="35" t="s">
        <v>230</v>
      </c>
      <c r="D27" s="35" t="s">
        <v>231</v>
      </c>
      <c r="E27" s="35" t="s">
        <v>238</v>
      </c>
    </row>
    <row r="28" spans="1:5" ht="14.25">
      <c r="A28" s="44">
        <v>1</v>
      </c>
      <c r="B28" s="44">
        <v>2</v>
      </c>
      <c r="C28" s="44">
        <v>3</v>
      </c>
      <c r="D28" s="44">
        <v>4</v>
      </c>
      <c r="E28" s="44">
        <v>5</v>
      </c>
    </row>
    <row r="29" spans="1:5" ht="14.25">
      <c r="A29" s="47">
        <v>1</v>
      </c>
      <c r="B29" s="36" t="s">
        <v>242</v>
      </c>
      <c r="C29" s="50"/>
      <c r="D29" s="45"/>
      <c r="E29" s="45">
        <v>10000</v>
      </c>
    </row>
    <row r="30" spans="1:5" ht="28.5">
      <c r="A30" s="47"/>
      <c r="B30" s="36" t="s">
        <v>372</v>
      </c>
      <c r="C30" s="50"/>
      <c r="D30" s="45"/>
      <c r="E30" s="45"/>
    </row>
    <row r="31" spans="1:5" ht="14.25">
      <c r="A31" s="47"/>
      <c r="B31" s="36"/>
      <c r="C31" s="50"/>
      <c r="D31" s="45"/>
      <c r="E31" s="45"/>
    </row>
    <row r="32" spans="1:5" ht="14.25">
      <c r="A32" s="47">
        <v>2</v>
      </c>
      <c r="B32" s="36" t="s">
        <v>243</v>
      </c>
      <c r="C32" s="45"/>
      <c r="D32" s="45"/>
      <c r="E32" s="45"/>
    </row>
    <row r="33" spans="1:5" ht="14.25">
      <c r="A33" s="47"/>
      <c r="B33" s="36" t="s">
        <v>373</v>
      </c>
      <c r="C33" s="45"/>
      <c r="D33" s="45"/>
      <c r="E33" s="45"/>
    </row>
    <row r="34" spans="1:5" ht="14.25">
      <c r="A34" s="47"/>
      <c r="B34" s="36"/>
      <c r="C34" s="45"/>
      <c r="D34" s="45"/>
      <c r="E34" s="45"/>
    </row>
    <row r="35" spans="1:5" ht="14.25">
      <c r="A35" s="47">
        <v>3</v>
      </c>
      <c r="B35" s="51" t="s">
        <v>498</v>
      </c>
      <c r="C35" s="45"/>
      <c r="D35" s="45"/>
      <c r="E35" s="45">
        <v>2200</v>
      </c>
    </row>
    <row r="36" spans="1:5" ht="14.25">
      <c r="A36" s="217" t="s">
        <v>186</v>
      </c>
      <c r="B36" s="218"/>
      <c r="C36" s="50" t="s">
        <v>116</v>
      </c>
      <c r="D36" s="50" t="s">
        <v>116</v>
      </c>
      <c r="E36" s="45">
        <f>E29+E35</f>
        <v>12200</v>
      </c>
    </row>
  </sheetData>
  <sheetProtection/>
  <mergeCells count="9">
    <mergeCell ref="A24:B24"/>
    <mergeCell ref="A26:E26"/>
    <mergeCell ref="A36:B36"/>
    <mergeCell ref="A2:E2"/>
    <mergeCell ref="A3:B3"/>
    <mergeCell ref="A5:B5"/>
    <mergeCell ref="A16:B16"/>
    <mergeCell ref="A7:E7"/>
    <mergeCell ref="A18:E18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="115" zoomScaleNormal="115" zoomScalePageLayoutView="0" workbookViewId="0" topLeftCell="A1">
      <selection activeCell="B17" sqref="B17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5" style="43" customWidth="1"/>
    <col min="4" max="4" width="21.16015625" style="43" customWidth="1"/>
    <col min="5" max="5" width="17.16015625" style="43" customWidth="1"/>
    <col min="6" max="16384" width="9.33203125" style="43" customWidth="1"/>
  </cols>
  <sheetData>
    <row r="1" ht="14.25">
      <c r="E1" s="43" t="s">
        <v>360</v>
      </c>
    </row>
    <row r="2" spans="1:5" ht="24" customHeight="1">
      <c r="A2" s="219" t="s">
        <v>244</v>
      </c>
      <c r="B2" s="219"/>
      <c r="C2" s="219"/>
      <c r="D2" s="219"/>
      <c r="E2" s="219"/>
    </row>
    <row r="3" spans="1:5" ht="20.25" customHeight="1">
      <c r="A3" s="220" t="s">
        <v>189</v>
      </c>
      <c r="B3" s="220"/>
      <c r="C3" s="46"/>
      <c r="D3" s="46"/>
      <c r="E3" s="46"/>
    </row>
    <row r="5" spans="1:5" ht="20.25" customHeight="1">
      <c r="A5" s="220" t="s">
        <v>188</v>
      </c>
      <c r="B5" s="220"/>
      <c r="C5" s="49"/>
      <c r="D5" s="46"/>
      <c r="E5" s="46"/>
    </row>
    <row r="7" spans="1:5" ht="56.25" customHeight="1">
      <c r="A7" s="50" t="s">
        <v>176</v>
      </c>
      <c r="B7" s="35" t="s">
        <v>20</v>
      </c>
      <c r="C7" s="35" t="s">
        <v>226</v>
      </c>
      <c r="D7" s="35" t="s">
        <v>227</v>
      </c>
      <c r="E7" s="35" t="s">
        <v>228</v>
      </c>
    </row>
    <row r="8" spans="1:5" ht="14.25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ht="21" customHeight="1">
      <c r="A9" s="47"/>
      <c r="B9" s="48"/>
      <c r="C9" s="45"/>
      <c r="D9" s="45"/>
      <c r="E9" s="45"/>
    </row>
    <row r="10" spans="1:5" ht="21" customHeight="1">
      <c r="A10" s="47"/>
      <c r="B10" s="51"/>
      <c r="C10" s="45"/>
      <c r="D10" s="45"/>
      <c r="E10" s="45"/>
    </row>
    <row r="11" spans="1:5" ht="21" customHeight="1">
      <c r="A11" s="47"/>
      <c r="B11" s="48"/>
      <c r="C11" s="45"/>
      <c r="D11" s="45"/>
      <c r="E11" s="45"/>
    </row>
    <row r="12" spans="1:5" ht="14.25">
      <c r="A12" s="217" t="s">
        <v>186</v>
      </c>
      <c r="B12" s="218"/>
      <c r="C12" s="50" t="s">
        <v>116</v>
      </c>
      <c r="D12" s="50" t="s">
        <v>116</v>
      </c>
      <c r="E12" s="45"/>
    </row>
  </sheetData>
  <sheetProtection/>
  <mergeCells count="4">
    <mergeCell ref="A2:E2"/>
    <mergeCell ref="A3:B3"/>
    <mergeCell ref="A5:B5"/>
    <mergeCell ref="A12:B12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view="pageBreakPreview" zoomScale="60" zoomScaleNormal="115" zoomScalePageLayoutView="0" workbookViewId="0" topLeftCell="A1">
      <selection activeCell="E9" sqref="E9"/>
    </sheetView>
  </sheetViews>
  <sheetFormatPr defaultColWidth="9.33203125" defaultRowHeight="12.75"/>
  <cols>
    <col min="1" max="1" width="9.33203125" style="43" customWidth="1"/>
    <col min="2" max="2" width="75" style="43" customWidth="1"/>
    <col min="3" max="3" width="33.33203125" style="43" customWidth="1"/>
    <col min="4" max="4" width="29" style="43" customWidth="1"/>
    <col min="5" max="5" width="101.33203125" style="43" customWidth="1"/>
    <col min="6" max="16384" width="9.33203125" style="43" customWidth="1"/>
  </cols>
  <sheetData>
    <row r="1" spans="1:5" ht="30.75">
      <c r="A1" s="93"/>
      <c r="B1" s="93"/>
      <c r="C1" s="93"/>
      <c r="D1" s="93"/>
      <c r="E1" s="93" t="s">
        <v>361</v>
      </c>
    </row>
    <row r="2" spans="1:5" ht="84" customHeight="1">
      <c r="A2" s="202" t="s">
        <v>245</v>
      </c>
      <c r="B2" s="202"/>
      <c r="C2" s="202"/>
      <c r="D2" s="202"/>
      <c r="E2" s="202"/>
    </row>
    <row r="3" spans="1:5" ht="50.25" customHeight="1">
      <c r="A3" s="215" t="s">
        <v>189</v>
      </c>
      <c r="B3" s="215"/>
      <c r="C3" s="92"/>
      <c r="D3" s="92"/>
      <c r="E3" s="92"/>
    </row>
    <row r="4" spans="1:5" ht="30.75">
      <c r="A4" s="93"/>
      <c r="B4" s="93"/>
      <c r="C4" s="93"/>
      <c r="D4" s="93"/>
      <c r="E4" s="93"/>
    </row>
    <row r="5" spans="1:5" ht="65.25" customHeight="1">
      <c r="A5" s="215" t="s">
        <v>188</v>
      </c>
      <c r="B5" s="215"/>
      <c r="C5" s="100"/>
      <c r="D5" s="92"/>
      <c r="E5" s="92"/>
    </row>
    <row r="6" spans="1:5" ht="30.75">
      <c r="A6" s="93"/>
      <c r="B6" s="93"/>
      <c r="C6" s="93"/>
      <c r="D6" s="93"/>
      <c r="E6" s="93"/>
    </row>
    <row r="7" spans="1:5" ht="167.25" customHeight="1">
      <c r="A7" s="101" t="s">
        <v>176</v>
      </c>
      <c r="B7" s="94" t="s">
        <v>20</v>
      </c>
      <c r="C7" s="94" t="s">
        <v>226</v>
      </c>
      <c r="D7" s="94" t="s">
        <v>227</v>
      </c>
      <c r="E7" s="94" t="s">
        <v>228</v>
      </c>
    </row>
    <row r="8" spans="1:5" ht="30.75">
      <c r="A8" s="95">
        <v>1</v>
      </c>
      <c r="B8" s="95">
        <v>2</v>
      </c>
      <c r="C8" s="95">
        <v>3</v>
      </c>
      <c r="D8" s="95">
        <v>4</v>
      </c>
      <c r="E8" s="95">
        <v>5</v>
      </c>
    </row>
    <row r="9" spans="1:5" ht="82.5" customHeight="1">
      <c r="A9" s="97">
        <v>1</v>
      </c>
      <c r="B9" s="104" t="s">
        <v>395</v>
      </c>
      <c r="C9" s="96"/>
      <c r="D9" s="96"/>
      <c r="E9" s="96"/>
    </row>
    <row r="10" spans="1:5" ht="21" customHeight="1">
      <c r="A10" s="97"/>
      <c r="B10" s="105"/>
      <c r="C10" s="96"/>
      <c r="D10" s="96"/>
      <c r="E10" s="96"/>
    </row>
    <row r="11" spans="1:5" ht="21" customHeight="1">
      <c r="A11" s="97"/>
      <c r="B11" s="104"/>
      <c r="C11" s="96"/>
      <c r="D11" s="96"/>
      <c r="E11" s="96"/>
    </row>
    <row r="12" spans="1:5" ht="30.75">
      <c r="A12" s="213" t="s">
        <v>186</v>
      </c>
      <c r="B12" s="214"/>
      <c r="C12" s="101" t="s">
        <v>116</v>
      </c>
      <c r="D12" s="101" t="s">
        <v>116</v>
      </c>
      <c r="E12" s="96"/>
    </row>
  </sheetData>
  <sheetProtection/>
  <mergeCells count="4">
    <mergeCell ref="A2:E2"/>
    <mergeCell ref="A3:B3"/>
    <mergeCell ref="A5:B5"/>
    <mergeCell ref="A12:B12"/>
  </mergeCells>
  <printOptions/>
  <pageMargins left="0.7" right="0.7" top="0.75" bottom="0.75" header="0.3" footer="0.3"/>
  <pageSetup fitToHeight="0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5"/>
  <sheetViews>
    <sheetView view="pageBreakPreview" zoomScale="115" zoomScaleNormal="115" zoomScaleSheetLayoutView="115" zoomScalePageLayoutView="0" workbookViewId="0" topLeftCell="A1">
      <selection activeCell="A29" sqref="A29:A30"/>
    </sheetView>
  </sheetViews>
  <sheetFormatPr defaultColWidth="9.33203125" defaultRowHeight="12.75"/>
  <cols>
    <col min="1" max="1" width="139.33203125" style="1" customWidth="1"/>
    <col min="2" max="16384" width="9.33203125" style="1" customWidth="1"/>
  </cols>
  <sheetData>
    <row r="1" ht="21" customHeight="1">
      <c r="A1" s="7" t="s">
        <v>64</v>
      </c>
    </row>
    <row r="2" ht="21" customHeight="1">
      <c r="A2" s="39" t="s">
        <v>401</v>
      </c>
    </row>
    <row r="3" ht="21" customHeight="1">
      <c r="A3" s="39" t="s">
        <v>402</v>
      </c>
    </row>
    <row r="4" ht="31.5" customHeight="1">
      <c r="A4" s="39" t="s">
        <v>403</v>
      </c>
    </row>
    <row r="5" ht="21" customHeight="1">
      <c r="A5" s="7" t="s">
        <v>66</v>
      </c>
    </row>
    <row r="6" ht="21" customHeight="1">
      <c r="A6" s="39" t="s">
        <v>404</v>
      </c>
    </row>
    <row r="7" ht="33" customHeight="1">
      <c r="A7" s="39" t="s">
        <v>405</v>
      </c>
    </row>
    <row r="8" ht="21" customHeight="1">
      <c r="A8" s="39" t="s">
        <v>406</v>
      </c>
    </row>
    <row r="9" ht="21" customHeight="1">
      <c r="A9" s="39" t="s">
        <v>407</v>
      </c>
    </row>
    <row r="10" ht="21" customHeight="1">
      <c r="A10" s="39" t="s">
        <v>408</v>
      </c>
    </row>
    <row r="11" ht="35.25" customHeight="1">
      <c r="A11" s="39" t="s">
        <v>409</v>
      </c>
    </row>
    <row r="12" ht="33" customHeight="1">
      <c r="A12" s="39" t="s">
        <v>410</v>
      </c>
    </row>
    <row r="13" ht="21" customHeight="1">
      <c r="A13" s="39" t="s">
        <v>411</v>
      </c>
    </row>
    <row r="14" ht="21" customHeight="1">
      <c r="A14" s="39" t="s">
        <v>412</v>
      </c>
    </row>
    <row r="15" ht="21" customHeight="1">
      <c r="A15" s="39" t="s">
        <v>413</v>
      </c>
    </row>
    <row r="16" ht="30" customHeight="1">
      <c r="A16" s="39" t="s">
        <v>414</v>
      </c>
    </row>
    <row r="17" ht="33" customHeight="1">
      <c r="A17" s="39" t="s">
        <v>415</v>
      </c>
    </row>
    <row r="18" ht="21" customHeight="1">
      <c r="A18" s="39" t="s">
        <v>416</v>
      </c>
    </row>
    <row r="19" ht="21" customHeight="1">
      <c r="A19" s="39" t="s">
        <v>417</v>
      </c>
    </row>
    <row r="20" ht="45.75" customHeight="1">
      <c r="A20" s="39" t="s">
        <v>418</v>
      </c>
    </row>
    <row r="21" ht="34.5" customHeight="1">
      <c r="A21" s="39" t="s">
        <v>419</v>
      </c>
    </row>
    <row r="22" ht="33.75" customHeight="1">
      <c r="A22" s="39" t="s">
        <v>420</v>
      </c>
    </row>
    <row r="23" ht="18" customHeight="1">
      <c r="A23" s="39" t="s">
        <v>421</v>
      </c>
    </row>
    <row r="24" ht="31.5" customHeight="1">
      <c r="A24" s="39" t="s">
        <v>422</v>
      </c>
    </row>
    <row r="25" ht="21" customHeight="1">
      <c r="A25" s="39"/>
    </row>
  </sheetData>
  <sheetProtection/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view="pageBreakPreview" zoomScale="145" zoomScaleNormal="115" zoomScaleSheetLayoutView="145" zoomScalePageLayoutView="0" workbookViewId="0" topLeftCell="A1">
      <selection activeCell="F17" sqref="F17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6" width="20.16015625" style="43" customWidth="1"/>
    <col min="7" max="16384" width="9.33203125" style="43" customWidth="1"/>
  </cols>
  <sheetData>
    <row r="1" ht="14.25">
      <c r="F1" s="43" t="s">
        <v>362</v>
      </c>
    </row>
    <row r="2" spans="1:6" ht="24" customHeight="1">
      <c r="A2" s="219" t="s">
        <v>246</v>
      </c>
      <c r="B2" s="219"/>
      <c r="C2" s="219"/>
      <c r="D2" s="219"/>
      <c r="E2" s="219"/>
      <c r="F2" s="219"/>
    </row>
    <row r="3" spans="1:6" ht="20.25" customHeight="1">
      <c r="A3" s="220" t="s">
        <v>189</v>
      </c>
      <c r="B3" s="220"/>
      <c r="C3" s="149" t="s">
        <v>133</v>
      </c>
      <c r="D3" s="46"/>
      <c r="E3" s="46"/>
      <c r="F3" s="46"/>
    </row>
    <row r="5" spans="1:6" ht="20.25" customHeight="1">
      <c r="A5" s="220" t="s">
        <v>188</v>
      </c>
      <c r="B5" s="220"/>
      <c r="C5" s="49" t="s">
        <v>451</v>
      </c>
      <c r="D5" s="46"/>
      <c r="E5" s="46"/>
      <c r="F5" s="46"/>
    </row>
    <row r="7" spans="1:6" ht="20.25" customHeight="1">
      <c r="A7" s="221" t="s">
        <v>253</v>
      </c>
      <c r="B7" s="221"/>
      <c r="C7" s="221"/>
      <c r="D7" s="221"/>
      <c r="E7" s="221"/>
      <c r="F7" s="221"/>
    </row>
    <row r="8" spans="1:6" ht="56.25" customHeight="1">
      <c r="A8" s="50" t="s">
        <v>176</v>
      </c>
      <c r="B8" s="35" t="s">
        <v>190</v>
      </c>
      <c r="C8" s="35" t="s">
        <v>247</v>
      </c>
      <c r="D8" s="35" t="s">
        <v>248</v>
      </c>
      <c r="E8" s="35" t="s">
        <v>249</v>
      </c>
      <c r="F8" s="35" t="s">
        <v>195</v>
      </c>
    </row>
    <row r="9" spans="1:6" ht="14.25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</row>
    <row r="10" spans="1:6" ht="21" customHeight="1">
      <c r="A10" s="47"/>
      <c r="B10" s="52" t="s">
        <v>250</v>
      </c>
      <c r="C10" s="134">
        <v>2</v>
      </c>
      <c r="D10" s="134">
        <v>12</v>
      </c>
      <c r="E10" s="45">
        <v>500</v>
      </c>
      <c r="F10" s="45">
        <f aca="true" t="shared" si="0" ref="F10:F15">C10*D10*E10</f>
        <v>12000</v>
      </c>
    </row>
    <row r="11" spans="1:6" ht="45.75" customHeight="1">
      <c r="A11" s="47"/>
      <c r="B11" s="52" t="s">
        <v>251</v>
      </c>
      <c r="C11" s="45"/>
      <c r="D11" s="45"/>
      <c r="E11" s="45"/>
      <c r="F11" s="45">
        <f t="shared" si="0"/>
        <v>0</v>
      </c>
    </row>
    <row r="12" spans="1:6" ht="21" customHeight="1">
      <c r="A12" s="47"/>
      <c r="B12" s="52" t="s">
        <v>252</v>
      </c>
      <c r="C12" s="45"/>
      <c r="D12" s="45"/>
      <c r="E12" s="45"/>
      <c r="F12" s="45">
        <f t="shared" si="0"/>
        <v>0</v>
      </c>
    </row>
    <row r="13" spans="1:6" ht="44.25" customHeight="1">
      <c r="A13" s="47"/>
      <c r="B13" s="52" t="s">
        <v>374</v>
      </c>
      <c r="C13" s="45"/>
      <c r="D13" s="45"/>
      <c r="E13" s="45"/>
      <c r="F13" s="45">
        <f t="shared" si="0"/>
        <v>0</v>
      </c>
    </row>
    <row r="14" spans="1:6" ht="42" customHeight="1">
      <c r="A14" s="47"/>
      <c r="B14" s="52" t="s">
        <v>375</v>
      </c>
      <c r="C14" s="45"/>
      <c r="D14" s="45"/>
      <c r="E14" s="45"/>
      <c r="F14" s="45">
        <f t="shared" si="0"/>
        <v>0</v>
      </c>
    </row>
    <row r="15" spans="1:6" ht="29.25" customHeight="1">
      <c r="A15" s="47"/>
      <c r="B15" s="52" t="s">
        <v>376</v>
      </c>
      <c r="C15" s="45"/>
      <c r="D15" s="45"/>
      <c r="E15" s="45"/>
      <c r="F15" s="45">
        <f t="shared" si="0"/>
        <v>0</v>
      </c>
    </row>
    <row r="16" spans="1:6" ht="15" customHeight="1">
      <c r="A16" s="47"/>
      <c r="B16" s="52" t="s">
        <v>377</v>
      </c>
      <c r="C16" s="134">
        <v>7</v>
      </c>
      <c r="D16" s="134">
        <v>12</v>
      </c>
      <c r="E16" s="134">
        <v>944</v>
      </c>
      <c r="F16" s="45">
        <v>78324</v>
      </c>
    </row>
    <row r="17" spans="1:6" ht="31.5" customHeight="1">
      <c r="A17" s="47"/>
      <c r="B17" s="52" t="s">
        <v>378</v>
      </c>
      <c r="C17" s="45"/>
      <c r="D17" s="45"/>
      <c r="E17" s="45"/>
      <c r="F17" s="45"/>
    </row>
    <row r="18" spans="1:6" ht="21" customHeight="1">
      <c r="A18" s="47"/>
      <c r="B18" s="52" t="s">
        <v>65</v>
      </c>
      <c r="C18" s="45"/>
      <c r="D18" s="45"/>
      <c r="E18" s="45"/>
      <c r="F18" s="45"/>
    </row>
    <row r="19" spans="1:6" ht="14.25">
      <c r="A19" s="217" t="s">
        <v>186</v>
      </c>
      <c r="B19" s="218"/>
      <c r="C19" s="50" t="s">
        <v>116</v>
      </c>
      <c r="D19" s="50" t="s">
        <v>116</v>
      </c>
      <c r="E19" s="50" t="s">
        <v>116</v>
      </c>
      <c r="F19" s="45">
        <f>F16+F10</f>
        <v>90324</v>
      </c>
    </row>
  </sheetData>
  <sheetProtection/>
  <mergeCells count="5">
    <mergeCell ref="A3:B3"/>
    <mergeCell ref="A5:B5"/>
    <mergeCell ref="A19:B19"/>
    <mergeCell ref="A2:F2"/>
    <mergeCell ref="A7:F7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view="pageBreakPreview" zoomScale="60" zoomScaleNormal="115" zoomScalePageLayoutView="0" workbookViewId="0" topLeftCell="A1">
      <selection activeCell="E11" sqref="E11"/>
    </sheetView>
  </sheetViews>
  <sheetFormatPr defaultColWidth="9.33203125" defaultRowHeight="12.75"/>
  <cols>
    <col min="1" max="1" width="9.33203125" style="43" customWidth="1"/>
    <col min="2" max="2" width="57.83203125" style="43" customWidth="1"/>
    <col min="3" max="4" width="20.16015625" style="43" customWidth="1"/>
    <col min="5" max="5" width="85.16015625" style="43" customWidth="1"/>
    <col min="6" max="16384" width="9.33203125" style="43" customWidth="1"/>
  </cols>
  <sheetData>
    <row r="1" spans="1:5" ht="26.25">
      <c r="A1" s="117"/>
      <c r="B1" s="117"/>
      <c r="C1" s="117"/>
      <c r="D1" s="117"/>
      <c r="E1" s="118" t="s">
        <v>363</v>
      </c>
    </row>
    <row r="2" spans="1:5" ht="24" customHeight="1">
      <c r="A2" s="227" t="s">
        <v>246</v>
      </c>
      <c r="B2" s="227"/>
      <c r="C2" s="227"/>
      <c r="D2" s="227"/>
      <c r="E2" s="227"/>
    </row>
    <row r="3" spans="1:5" ht="57.75" customHeight="1">
      <c r="A3" s="228" t="s">
        <v>189</v>
      </c>
      <c r="B3" s="228"/>
      <c r="C3" s="163" t="s">
        <v>134</v>
      </c>
      <c r="D3" s="119"/>
      <c r="E3" s="119"/>
    </row>
    <row r="4" spans="1:5" ht="26.25">
      <c r="A4" s="117"/>
      <c r="B4" s="117"/>
      <c r="C4" s="117"/>
      <c r="D4" s="117"/>
      <c r="E4" s="117"/>
    </row>
    <row r="5" spans="1:5" ht="24" customHeight="1">
      <c r="A5" s="228" t="s">
        <v>188</v>
      </c>
      <c r="B5" s="228"/>
      <c r="C5" s="120" t="s">
        <v>451</v>
      </c>
      <c r="D5" s="119"/>
      <c r="E5" s="119"/>
    </row>
    <row r="6" spans="1:5" ht="26.25">
      <c r="A6" s="117"/>
      <c r="B6" s="117"/>
      <c r="C6" s="117"/>
      <c r="D6" s="117"/>
      <c r="E6" s="117"/>
    </row>
    <row r="7" spans="1:5" ht="20.25" customHeight="1">
      <c r="A7" s="229" t="s">
        <v>254</v>
      </c>
      <c r="B7" s="229"/>
      <c r="C7" s="229"/>
      <c r="D7" s="229"/>
      <c r="E7" s="229"/>
    </row>
    <row r="8" spans="1:5" ht="129.75" customHeight="1">
      <c r="A8" s="121" t="s">
        <v>176</v>
      </c>
      <c r="B8" s="122" t="s">
        <v>190</v>
      </c>
      <c r="C8" s="122" t="s">
        <v>257</v>
      </c>
      <c r="D8" s="122" t="s">
        <v>258</v>
      </c>
      <c r="E8" s="122" t="s">
        <v>259</v>
      </c>
    </row>
    <row r="9" spans="1:5" ht="33" customHeight="1">
      <c r="A9" s="123">
        <v>1</v>
      </c>
      <c r="B9" s="123">
        <v>2</v>
      </c>
      <c r="C9" s="123">
        <v>3</v>
      </c>
      <c r="D9" s="123">
        <v>4</v>
      </c>
      <c r="E9" s="123">
        <v>5</v>
      </c>
    </row>
    <row r="10" spans="1:5" ht="83.25" customHeight="1">
      <c r="A10" s="124"/>
      <c r="B10" s="125" t="s">
        <v>255</v>
      </c>
      <c r="C10" s="126"/>
      <c r="D10" s="126"/>
      <c r="E10" s="126"/>
    </row>
    <row r="11" spans="1:5" ht="96.75" customHeight="1">
      <c r="A11" s="124"/>
      <c r="B11" s="125" t="s">
        <v>256</v>
      </c>
      <c r="C11" s="162">
        <v>0</v>
      </c>
      <c r="D11" s="126">
        <v>0</v>
      </c>
      <c r="E11" s="126">
        <f>C11*D11</f>
        <v>0</v>
      </c>
    </row>
    <row r="12" spans="1:5" ht="28.5" customHeight="1">
      <c r="A12" s="124"/>
      <c r="B12" s="125"/>
      <c r="C12" s="126"/>
      <c r="D12" s="126"/>
      <c r="E12" s="126"/>
    </row>
    <row r="13" spans="1:5" ht="42.75" customHeight="1">
      <c r="A13" s="225" t="s">
        <v>186</v>
      </c>
      <c r="B13" s="226"/>
      <c r="C13" s="121" t="s">
        <v>116</v>
      </c>
      <c r="D13" s="121" t="s">
        <v>116</v>
      </c>
      <c r="E13" s="121">
        <f>E11</f>
        <v>0</v>
      </c>
    </row>
  </sheetData>
  <sheetProtection/>
  <mergeCells count="5">
    <mergeCell ref="A13:B13"/>
    <mergeCell ref="A2:E2"/>
    <mergeCell ref="A3:B3"/>
    <mergeCell ref="A5:B5"/>
    <mergeCell ref="A7:E7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view="pageBreakPreview" zoomScale="60" zoomScaleNormal="115" zoomScalePageLayoutView="0" workbookViewId="0" topLeftCell="A16">
      <selection activeCell="N24" sqref="N24"/>
    </sheetView>
  </sheetViews>
  <sheetFormatPr defaultColWidth="9.33203125" defaultRowHeight="12.75"/>
  <cols>
    <col min="1" max="1" width="12.16015625" style="43" customWidth="1"/>
    <col min="2" max="2" width="62.5" style="43" customWidth="1"/>
    <col min="3" max="3" width="27.16015625" style="43" customWidth="1"/>
    <col min="4" max="4" width="26.83203125" style="43" customWidth="1"/>
    <col min="5" max="5" width="25.66015625" style="43" customWidth="1"/>
    <col min="6" max="6" width="31.33203125" style="43" customWidth="1"/>
    <col min="7" max="16384" width="9.33203125" style="43" customWidth="1"/>
  </cols>
  <sheetData>
    <row r="1" spans="1:6" ht="25.5">
      <c r="A1" s="108"/>
      <c r="B1" s="108"/>
      <c r="C1" s="108"/>
      <c r="D1" s="108"/>
      <c r="E1" s="108"/>
      <c r="F1" s="108" t="s">
        <v>364</v>
      </c>
    </row>
    <row r="2" spans="1:6" ht="24" customHeight="1">
      <c r="A2" s="233" t="s">
        <v>246</v>
      </c>
      <c r="B2" s="233"/>
      <c r="C2" s="233"/>
      <c r="D2" s="233"/>
      <c r="E2" s="233"/>
      <c r="F2" s="233"/>
    </row>
    <row r="3" spans="1:6" ht="33" customHeight="1">
      <c r="A3" s="230" t="s">
        <v>189</v>
      </c>
      <c r="B3" s="230"/>
      <c r="C3" s="144" t="s">
        <v>135</v>
      </c>
      <c r="D3" s="109"/>
      <c r="E3" s="109"/>
      <c r="F3" s="109"/>
    </row>
    <row r="4" spans="1:6" ht="25.5">
      <c r="A4" s="108"/>
      <c r="B4" s="108"/>
      <c r="C4" s="108"/>
      <c r="D4" s="108"/>
      <c r="E4" s="108"/>
      <c r="F4" s="108"/>
    </row>
    <row r="5" spans="1:6" ht="31.5" customHeight="1">
      <c r="A5" s="230" t="s">
        <v>188</v>
      </c>
      <c r="B5" s="230"/>
      <c r="C5" s="110" t="s">
        <v>451</v>
      </c>
      <c r="D5" s="109"/>
      <c r="E5" s="109"/>
      <c r="F5" s="109"/>
    </row>
    <row r="6" spans="1:6" ht="25.5">
      <c r="A6" s="108"/>
      <c r="B6" s="108"/>
      <c r="C6" s="108"/>
      <c r="D6" s="108"/>
      <c r="E6" s="108"/>
      <c r="F6" s="108"/>
    </row>
    <row r="7" spans="1:6" ht="35.25" customHeight="1">
      <c r="A7" s="234" t="s">
        <v>268</v>
      </c>
      <c r="B7" s="234"/>
      <c r="C7" s="234"/>
      <c r="D7" s="234"/>
      <c r="E7" s="234"/>
      <c r="F7" s="234"/>
    </row>
    <row r="8" spans="1:6" ht="93.75" customHeight="1">
      <c r="A8" s="111" t="s">
        <v>176</v>
      </c>
      <c r="B8" s="112" t="s">
        <v>20</v>
      </c>
      <c r="C8" s="112" t="s">
        <v>260</v>
      </c>
      <c r="D8" s="112" t="s">
        <v>261</v>
      </c>
      <c r="E8" s="112" t="s">
        <v>262</v>
      </c>
      <c r="F8" s="112" t="s">
        <v>263</v>
      </c>
    </row>
    <row r="9" spans="1:6" ht="34.5" customHeight="1">
      <c r="A9" s="113">
        <v>1</v>
      </c>
      <c r="B9" s="113">
        <v>2</v>
      </c>
      <c r="C9" s="113">
        <v>3</v>
      </c>
      <c r="D9" s="113">
        <v>4</v>
      </c>
      <c r="E9" s="113">
        <v>5</v>
      </c>
      <c r="F9" s="113">
        <v>6</v>
      </c>
    </row>
    <row r="10" spans="1:6" ht="32.25" customHeight="1">
      <c r="A10" s="127"/>
      <c r="B10" s="128" t="s">
        <v>264</v>
      </c>
      <c r="C10" s="135">
        <f>C12+C13+C15+C17+C19</f>
        <v>2396.2</v>
      </c>
      <c r="D10" s="129">
        <v>9.72</v>
      </c>
      <c r="E10" s="129">
        <v>5</v>
      </c>
      <c r="F10" s="164">
        <f>F12+F18+F22+F16+F23+F20+F21-10.9-7</f>
        <v>48600.672099999996</v>
      </c>
    </row>
    <row r="11" spans="1:6" ht="32.25" customHeight="1">
      <c r="A11" s="127"/>
      <c r="B11" s="115" t="s">
        <v>373</v>
      </c>
      <c r="C11" s="135"/>
      <c r="D11" s="129">
        <v>9.73</v>
      </c>
      <c r="E11" s="129"/>
      <c r="F11" s="129"/>
    </row>
    <row r="12" spans="1:6" ht="27" customHeight="1">
      <c r="A12" s="114"/>
      <c r="B12" s="115" t="s">
        <v>431</v>
      </c>
      <c r="C12" s="135">
        <v>2336.2</v>
      </c>
      <c r="D12" s="129">
        <v>9.73</v>
      </c>
      <c r="E12" s="135">
        <v>0</v>
      </c>
      <c r="F12" s="164">
        <f>C12*D12</f>
        <v>22731.226</v>
      </c>
    </row>
    <row r="13" spans="1:6" ht="27" customHeight="1" hidden="1">
      <c r="A13" s="114"/>
      <c r="B13" s="115" t="s">
        <v>432</v>
      </c>
      <c r="C13" s="135">
        <f>C14</f>
        <v>60</v>
      </c>
      <c r="D13" s="129">
        <v>9.73</v>
      </c>
      <c r="E13" s="135">
        <v>0</v>
      </c>
      <c r="F13" s="164">
        <f aca="true" t="shared" si="0" ref="F13:F23">C13*D13</f>
        <v>583.8000000000001</v>
      </c>
    </row>
    <row r="14" spans="1:6" ht="27" customHeight="1" hidden="1">
      <c r="A14" s="114"/>
      <c r="B14" s="115" t="s">
        <v>433</v>
      </c>
      <c r="C14" s="136">
        <v>60</v>
      </c>
      <c r="D14" s="129">
        <v>9.73</v>
      </c>
      <c r="E14" s="135">
        <v>0</v>
      </c>
      <c r="F14" s="164">
        <f t="shared" si="0"/>
        <v>583.8000000000001</v>
      </c>
    </row>
    <row r="15" spans="1:6" ht="27" customHeight="1" hidden="1">
      <c r="A15" s="114"/>
      <c r="B15" s="115"/>
      <c r="C15" s="135"/>
      <c r="D15" s="129">
        <v>9.73</v>
      </c>
      <c r="E15" s="135">
        <v>0</v>
      </c>
      <c r="F15" s="164">
        <f t="shared" si="0"/>
        <v>0</v>
      </c>
    </row>
    <row r="16" spans="1:6" ht="27" customHeight="1">
      <c r="A16" s="114"/>
      <c r="B16" s="115" t="s">
        <v>434</v>
      </c>
      <c r="C16" s="136">
        <v>377.92</v>
      </c>
      <c r="D16" s="129">
        <v>9.73</v>
      </c>
      <c r="E16" s="135">
        <v>0</v>
      </c>
      <c r="F16" s="164">
        <f t="shared" si="0"/>
        <v>3677.1616000000004</v>
      </c>
    </row>
    <row r="17" spans="1:6" ht="27" customHeight="1" hidden="1">
      <c r="A17" s="114"/>
      <c r="B17" s="115"/>
      <c r="C17" s="135"/>
      <c r="D17" s="129">
        <v>9.73</v>
      </c>
      <c r="E17" s="135">
        <v>0</v>
      </c>
      <c r="F17" s="164">
        <f t="shared" si="0"/>
        <v>0</v>
      </c>
    </row>
    <row r="18" spans="1:6" ht="27" customHeight="1">
      <c r="A18" s="114"/>
      <c r="B18" s="115" t="s">
        <v>436</v>
      </c>
      <c r="C18" s="136">
        <v>797.98</v>
      </c>
      <c r="D18" s="129">
        <v>9.73</v>
      </c>
      <c r="E18" s="135">
        <v>0</v>
      </c>
      <c r="F18" s="164">
        <f t="shared" si="0"/>
        <v>7764.3454</v>
      </c>
    </row>
    <row r="19" spans="1:6" ht="27" customHeight="1" hidden="1">
      <c r="A19" s="114"/>
      <c r="B19" s="115"/>
      <c r="C19" s="135"/>
      <c r="D19" s="129">
        <v>9.73</v>
      </c>
      <c r="E19" s="135">
        <v>0</v>
      </c>
      <c r="F19" s="164">
        <f t="shared" si="0"/>
        <v>0</v>
      </c>
    </row>
    <row r="20" spans="1:6" ht="27" customHeight="1">
      <c r="A20" s="114"/>
      <c r="B20" s="115" t="s">
        <v>519</v>
      </c>
      <c r="C20" s="135">
        <v>377.96</v>
      </c>
      <c r="D20" s="129">
        <v>9.73</v>
      </c>
      <c r="E20" s="135"/>
      <c r="F20" s="164">
        <f t="shared" si="0"/>
        <v>3677.5508</v>
      </c>
    </row>
    <row r="21" spans="1:6" ht="27" customHeight="1">
      <c r="A21" s="114"/>
      <c r="B21" s="115" t="s">
        <v>520</v>
      </c>
      <c r="C21" s="135">
        <v>609</v>
      </c>
      <c r="D21" s="129">
        <v>9.73</v>
      </c>
      <c r="E21" s="135"/>
      <c r="F21" s="164">
        <f t="shared" si="0"/>
        <v>5925.570000000001</v>
      </c>
    </row>
    <row r="22" spans="1:6" ht="27" customHeight="1">
      <c r="A22" s="114"/>
      <c r="B22" s="115" t="s">
        <v>465</v>
      </c>
      <c r="C22" s="136">
        <v>248.83</v>
      </c>
      <c r="D22" s="129">
        <v>9.73</v>
      </c>
      <c r="E22" s="135">
        <v>0</v>
      </c>
      <c r="F22" s="164">
        <f t="shared" si="0"/>
        <v>2421.1159000000002</v>
      </c>
    </row>
    <row r="23" spans="1:6" ht="27" customHeight="1">
      <c r="A23" s="114"/>
      <c r="B23" s="115" t="s">
        <v>467</v>
      </c>
      <c r="C23" s="136">
        <v>248.88</v>
      </c>
      <c r="D23" s="129">
        <v>9.73</v>
      </c>
      <c r="E23" s="135">
        <v>0</v>
      </c>
      <c r="F23" s="164">
        <f t="shared" si="0"/>
        <v>2421.6024</v>
      </c>
    </row>
    <row r="24" spans="1:6" ht="30" customHeight="1">
      <c r="A24" s="114"/>
      <c r="B24" s="128" t="s">
        <v>466</v>
      </c>
      <c r="C24" s="135">
        <f>C26+C28</f>
        <v>24615.5</v>
      </c>
      <c r="D24" s="129">
        <v>9.73</v>
      </c>
      <c r="E24" s="135">
        <v>0</v>
      </c>
      <c r="F24" s="129">
        <f>F26+F29-75.91</f>
        <v>150906.99620000002</v>
      </c>
    </row>
    <row r="25" spans="1:6" ht="33.75" customHeight="1">
      <c r="A25" s="114"/>
      <c r="B25" s="115" t="s">
        <v>373</v>
      </c>
      <c r="C25" s="129"/>
      <c r="D25" s="136"/>
      <c r="E25" s="135">
        <v>0</v>
      </c>
      <c r="F25" s="116"/>
    </row>
    <row r="26" spans="1:6" ht="33.75" customHeight="1">
      <c r="A26" s="114"/>
      <c r="B26" s="115" t="s">
        <v>431</v>
      </c>
      <c r="C26" s="135">
        <v>12043.5</v>
      </c>
      <c r="D26" s="136">
        <v>6.86</v>
      </c>
      <c r="E26" s="135">
        <v>0</v>
      </c>
      <c r="F26" s="166">
        <f>C26*D26</f>
        <v>82618.41</v>
      </c>
    </row>
    <row r="27" spans="1:6" ht="33.75" customHeight="1" hidden="1">
      <c r="A27" s="114"/>
      <c r="B27" s="115" t="s">
        <v>435</v>
      </c>
      <c r="C27" s="135">
        <v>12572</v>
      </c>
      <c r="D27" s="136">
        <v>6.3383</v>
      </c>
      <c r="E27" s="135">
        <v>0</v>
      </c>
      <c r="F27" s="116">
        <f>C27*D27</f>
        <v>79685.1076</v>
      </c>
    </row>
    <row r="28" spans="1:6" ht="33.75" customHeight="1" hidden="1">
      <c r="A28" s="114"/>
      <c r="B28" s="115"/>
      <c r="C28" s="135">
        <v>12572</v>
      </c>
      <c r="D28" s="136">
        <v>6.3383</v>
      </c>
      <c r="E28" s="135">
        <v>0</v>
      </c>
      <c r="F28" s="116">
        <f>C28*D28</f>
        <v>79685.1076</v>
      </c>
    </row>
    <row r="29" spans="1:17" ht="31.5" customHeight="1">
      <c r="A29" s="114"/>
      <c r="B29" s="115" t="s">
        <v>468</v>
      </c>
      <c r="C29" s="135">
        <v>9965.67</v>
      </c>
      <c r="D29" s="136">
        <v>6.86</v>
      </c>
      <c r="E29" s="135">
        <v>0</v>
      </c>
      <c r="F29" s="166">
        <f>C29*D29</f>
        <v>68364.49620000001</v>
      </c>
      <c r="Q29" s="165"/>
    </row>
    <row r="30" spans="1:6" ht="33.75" customHeight="1">
      <c r="A30" s="114"/>
      <c r="B30" s="128" t="s">
        <v>265</v>
      </c>
      <c r="C30" s="129"/>
      <c r="D30" s="129"/>
      <c r="E30" s="129"/>
      <c r="F30" s="129"/>
    </row>
    <row r="31" spans="1:6" ht="30" customHeight="1">
      <c r="A31" s="114"/>
      <c r="B31" s="115" t="s">
        <v>373</v>
      </c>
      <c r="C31" s="129"/>
      <c r="D31" s="129"/>
      <c r="E31" s="129"/>
      <c r="F31" s="129"/>
    </row>
    <row r="32" spans="1:6" ht="21" customHeight="1">
      <c r="A32" s="114"/>
      <c r="B32" s="115" t="s">
        <v>65</v>
      </c>
      <c r="C32" s="116"/>
      <c r="D32" s="116"/>
      <c r="E32" s="116"/>
      <c r="F32" s="116"/>
    </row>
    <row r="33" spans="1:6" ht="39" customHeight="1">
      <c r="A33" s="114"/>
      <c r="B33" s="128" t="s">
        <v>266</v>
      </c>
      <c r="C33" s="129">
        <f>C35</f>
        <v>147</v>
      </c>
      <c r="D33" s="129">
        <f>D35</f>
        <v>39.48</v>
      </c>
      <c r="E33" s="129">
        <f>E35</f>
        <v>5</v>
      </c>
      <c r="F33" s="129">
        <v>6126</v>
      </c>
    </row>
    <row r="34" spans="1:6" ht="33.75" customHeight="1">
      <c r="A34" s="114"/>
      <c r="B34" s="115" t="s">
        <v>373</v>
      </c>
      <c r="C34" s="129"/>
      <c r="D34" s="129"/>
      <c r="E34" s="129"/>
      <c r="F34" s="129"/>
    </row>
    <row r="35" spans="1:6" ht="33.75" customHeight="1">
      <c r="A35" s="114"/>
      <c r="B35" s="115" t="s">
        <v>431</v>
      </c>
      <c r="C35" s="129">
        <v>147</v>
      </c>
      <c r="D35" s="135">
        <v>39.48</v>
      </c>
      <c r="E35" s="135">
        <v>5</v>
      </c>
      <c r="F35" s="129">
        <v>6126</v>
      </c>
    </row>
    <row r="36" spans="1:6" ht="37.5" customHeight="1">
      <c r="A36" s="114"/>
      <c r="B36" s="128" t="s">
        <v>267</v>
      </c>
      <c r="C36" s="129"/>
      <c r="D36" s="129"/>
      <c r="E36" s="129"/>
      <c r="F36" s="129"/>
    </row>
    <row r="37" spans="1:6" ht="30.75" customHeight="1">
      <c r="A37" s="114"/>
      <c r="B37" s="115" t="s">
        <v>373</v>
      </c>
      <c r="C37" s="129"/>
      <c r="D37" s="129"/>
      <c r="E37" s="129"/>
      <c r="F37" s="129"/>
    </row>
    <row r="38" spans="1:6" ht="21" customHeight="1">
      <c r="A38" s="114"/>
      <c r="B38" s="115" t="s">
        <v>65</v>
      </c>
      <c r="C38" s="116"/>
      <c r="D38" s="116"/>
      <c r="E38" s="116"/>
      <c r="F38" s="116"/>
    </row>
    <row r="39" spans="1:6" ht="25.5">
      <c r="A39" s="231" t="s">
        <v>186</v>
      </c>
      <c r="B39" s="232"/>
      <c r="C39" s="111" t="s">
        <v>116</v>
      </c>
      <c r="D39" s="111" t="s">
        <v>116</v>
      </c>
      <c r="E39" s="111" t="s">
        <v>116</v>
      </c>
      <c r="F39" s="167">
        <f>F33+F24+F10</f>
        <v>205633.66830000002</v>
      </c>
    </row>
    <row r="40" spans="1:6" ht="25.5">
      <c r="A40" s="108"/>
      <c r="B40" s="108"/>
      <c r="C40" s="108"/>
      <c r="D40" s="108"/>
      <c r="E40" s="108"/>
      <c r="F40" s="108"/>
    </row>
  </sheetData>
  <sheetProtection/>
  <mergeCells count="5">
    <mergeCell ref="A3:B3"/>
    <mergeCell ref="A5:B5"/>
    <mergeCell ref="A39:B39"/>
    <mergeCell ref="A2:F2"/>
    <mergeCell ref="A7:F7"/>
  </mergeCell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="115" zoomScaleNormal="115" zoomScalePageLayoutView="0" workbookViewId="0" topLeftCell="A10">
      <selection activeCell="B15" sqref="B15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5" width="20.16015625" style="43" customWidth="1"/>
    <col min="6" max="16384" width="9.33203125" style="43" customWidth="1"/>
  </cols>
  <sheetData>
    <row r="1" ht="14.25">
      <c r="E1" s="43" t="s">
        <v>365</v>
      </c>
    </row>
    <row r="2" spans="1:5" ht="24" customHeight="1">
      <c r="A2" s="219" t="s">
        <v>246</v>
      </c>
      <c r="B2" s="219"/>
      <c r="C2" s="219"/>
      <c r="D2" s="219"/>
      <c r="E2" s="219"/>
    </row>
    <row r="3" spans="1:5" ht="20.25" customHeight="1">
      <c r="A3" s="220" t="s">
        <v>189</v>
      </c>
      <c r="B3" s="220"/>
      <c r="C3" s="46"/>
      <c r="D3" s="46"/>
      <c r="E3" s="46"/>
    </row>
    <row r="5" spans="1:5" ht="20.25" customHeight="1">
      <c r="A5" s="220" t="s">
        <v>188</v>
      </c>
      <c r="B5" s="220"/>
      <c r="C5" s="49"/>
      <c r="D5" s="46"/>
      <c r="E5" s="46"/>
    </row>
    <row r="7" spans="1:5" ht="20.25" customHeight="1">
      <c r="A7" s="221" t="s">
        <v>283</v>
      </c>
      <c r="B7" s="221"/>
      <c r="C7" s="221"/>
      <c r="D7" s="221"/>
      <c r="E7" s="221"/>
    </row>
    <row r="8" spans="1:5" ht="56.25" customHeight="1">
      <c r="A8" s="50" t="s">
        <v>176</v>
      </c>
      <c r="B8" s="35" t="s">
        <v>20</v>
      </c>
      <c r="C8" s="35" t="s">
        <v>269</v>
      </c>
      <c r="D8" s="35" t="s">
        <v>270</v>
      </c>
      <c r="E8" s="35" t="s">
        <v>271</v>
      </c>
    </row>
    <row r="9" spans="1:5" ht="14.25">
      <c r="A9" s="44">
        <v>1</v>
      </c>
      <c r="B9" s="44">
        <v>2</v>
      </c>
      <c r="C9" s="44">
        <v>3</v>
      </c>
      <c r="D9" s="44">
        <v>4</v>
      </c>
      <c r="E9" s="44">
        <v>5</v>
      </c>
    </row>
    <row r="10" spans="1:5" ht="24.75" customHeight="1">
      <c r="A10" s="47"/>
      <c r="B10" s="52" t="s">
        <v>272</v>
      </c>
      <c r="C10" s="50" t="s">
        <v>116</v>
      </c>
      <c r="D10" s="50" t="s">
        <v>116</v>
      </c>
      <c r="E10" s="45"/>
    </row>
    <row r="11" spans="1:5" ht="24.75" customHeight="1">
      <c r="A11" s="47"/>
      <c r="B11" s="52" t="s">
        <v>379</v>
      </c>
      <c r="C11" s="50"/>
      <c r="D11" s="50"/>
      <c r="E11" s="45"/>
    </row>
    <row r="12" spans="1:5" ht="24.75" customHeight="1">
      <c r="A12" s="47"/>
      <c r="B12" s="52"/>
      <c r="C12" s="50"/>
      <c r="D12" s="50"/>
      <c r="E12" s="45"/>
    </row>
    <row r="13" spans="1:5" ht="20.25" customHeight="1">
      <c r="A13" s="47"/>
      <c r="B13" s="52" t="s">
        <v>65</v>
      </c>
      <c r="C13" s="45"/>
      <c r="D13" s="45"/>
      <c r="E13" s="45"/>
    </row>
    <row r="14" spans="1:5" ht="20.25" customHeight="1">
      <c r="A14" s="47"/>
      <c r="B14" s="52" t="s">
        <v>273</v>
      </c>
      <c r="C14" s="50" t="s">
        <v>116</v>
      </c>
      <c r="D14" s="50" t="s">
        <v>116</v>
      </c>
      <c r="E14" s="45"/>
    </row>
    <row r="15" spans="1:5" ht="20.25" customHeight="1">
      <c r="A15" s="47"/>
      <c r="B15" s="52" t="s">
        <v>373</v>
      </c>
      <c r="C15" s="50"/>
      <c r="D15" s="50"/>
      <c r="E15" s="45"/>
    </row>
    <row r="16" spans="1:5" ht="20.25" customHeight="1">
      <c r="A16" s="47"/>
      <c r="B16" s="52"/>
      <c r="C16" s="50"/>
      <c r="D16" s="50"/>
      <c r="E16" s="45"/>
    </row>
    <row r="17" spans="1:5" ht="21" customHeight="1">
      <c r="A17" s="47"/>
      <c r="B17" s="52" t="s">
        <v>65</v>
      </c>
      <c r="C17" s="45"/>
      <c r="D17" s="45"/>
      <c r="E17" s="45"/>
    </row>
    <row r="18" spans="1:5" ht="14.25">
      <c r="A18" s="217" t="s">
        <v>186</v>
      </c>
      <c r="B18" s="218"/>
      <c r="C18" s="50" t="s">
        <v>116</v>
      </c>
      <c r="D18" s="50" t="s">
        <v>116</v>
      </c>
      <c r="E18" s="50"/>
    </row>
  </sheetData>
  <sheetProtection/>
  <mergeCells count="5">
    <mergeCell ref="A18:B18"/>
    <mergeCell ref="A2:E2"/>
    <mergeCell ref="A3:B3"/>
    <mergeCell ref="A5:B5"/>
    <mergeCell ref="A7:E7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view="pageBreakPreview" zoomScale="85" zoomScaleNormal="115" zoomScaleSheetLayoutView="85" zoomScalePageLayoutView="0" workbookViewId="0" topLeftCell="A25">
      <selection activeCell="I32" sqref="I32"/>
    </sheetView>
  </sheetViews>
  <sheetFormatPr defaultColWidth="9.33203125" defaultRowHeight="12.75"/>
  <cols>
    <col min="1" max="1" width="9.33203125" style="43" customWidth="1"/>
    <col min="2" max="2" width="73.5" style="43" customWidth="1"/>
    <col min="3" max="3" width="20.16015625" style="43" customWidth="1"/>
    <col min="4" max="4" width="34" style="43" customWidth="1"/>
    <col min="5" max="5" width="28.5" style="43" customWidth="1"/>
    <col min="6" max="16384" width="9.33203125" style="43" customWidth="1"/>
  </cols>
  <sheetData>
    <row r="1" spans="1:5" ht="25.5">
      <c r="A1" s="108"/>
      <c r="B1" s="108"/>
      <c r="C1" s="108"/>
      <c r="D1" s="108"/>
      <c r="E1" s="108" t="s">
        <v>367</v>
      </c>
    </row>
    <row r="2" spans="1:5" ht="37.5" customHeight="1">
      <c r="A2" s="235" t="s">
        <v>246</v>
      </c>
      <c r="B2" s="235"/>
      <c r="C2" s="235"/>
      <c r="D2" s="235"/>
      <c r="E2" s="235"/>
    </row>
    <row r="3" spans="1:5" ht="39" customHeight="1">
      <c r="A3" s="230" t="s">
        <v>189</v>
      </c>
      <c r="B3" s="230"/>
      <c r="C3" s="144" t="s">
        <v>460</v>
      </c>
      <c r="D3" s="109"/>
      <c r="E3" s="109"/>
    </row>
    <row r="4" spans="1:5" ht="25.5">
      <c r="A4" s="108"/>
      <c r="B4" s="108"/>
      <c r="C4" s="108"/>
      <c r="D4" s="108"/>
      <c r="E4" s="108"/>
    </row>
    <row r="5" spans="1:5" ht="29.25" customHeight="1">
      <c r="A5" s="230" t="s">
        <v>188</v>
      </c>
      <c r="B5" s="230"/>
      <c r="C5" s="110" t="s">
        <v>451</v>
      </c>
      <c r="D5" s="109"/>
      <c r="E5" s="109"/>
    </row>
    <row r="6" spans="1:5" ht="25.5">
      <c r="A6" s="108"/>
      <c r="B6" s="108"/>
      <c r="C6" s="108"/>
      <c r="D6" s="108"/>
      <c r="E6" s="108"/>
    </row>
    <row r="7" spans="1:5" ht="48.75" customHeight="1">
      <c r="A7" s="236" t="s">
        <v>284</v>
      </c>
      <c r="B7" s="236"/>
      <c r="C7" s="236"/>
      <c r="D7" s="236"/>
      <c r="E7" s="236"/>
    </row>
    <row r="8" spans="1:5" ht="90" customHeight="1">
      <c r="A8" s="112" t="s">
        <v>176</v>
      </c>
      <c r="B8" s="112" t="s">
        <v>190</v>
      </c>
      <c r="C8" s="112" t="s">
        <v>274</v>
      </c>
      <c r="D8" s="112" t="s">
        <v>275</v>
      </c>
      <c r="E8" s="112" t="s">
        <v>276</v>
      </c>
    </row>
    <row r="9" spans="1:5" ht="25.5">
      <c r="A9" s="113">
        <v>1</v>
      </c>
      <c r="B9" s="113">
        <v>2</v>
      </c>
      <c r="C9" s="113">
        <v>3</v>
      </c>
      <c r="D9" s="113">
        <v>4</v>
      </c>
      <c r="E9" s="113">
        <v>5</v>
      </c>
    </row>
    <row r="10" spans="1:5" ht="55.5" customHeight="1">
      <c r="A10" s="130" t="s">
        <v>31</v>
      </c>
      <c r="B10" s="115" t="s">
        <v>277</v>
      </c>
      <c r="C10" s="111" t="s">
        <v>116</v>
      </c>
      <c r="D10" s="111" t="s">
        <v>116</v>
      </c>
      <c r="E10" s="115"/>
    </row>
    <row r="11" spans="1:5" ht="24.75" customHeight="1">
      <c r="A11" s="130"/>
      <c r="B11" s="115" t="s">
        <v>25</v>
      </c>
      <c r="C11" s="111"/>
      <c r="D11" s="111"/>
      <c r="E11" s="115"/>
    </row>
    <row r="12" spans="1:5" ht="48" customHeight="1">
      <c r="A12" s="115"/>
      <c r="B12" s="131" t="s">
        <v>380</v>
      </c>
      <c r="C12" s="115"/>
      <c r="D12" s="115"/>
      <c r="E12" s="115"/>
    </row>
    <row r="13" spans="1:5" ht="48" customHeight="1">
      <c r="A13" s="115"/>
      <c r="B13" s="131" t="s">
        <v>381</v>
      </c>
      <c r="C13" s="115"/>
      <c r="D13" s="115"/>
      <c r="E13" s="115"/>
    </row>
    <row r="14" spans="1:5" ht="77.25" customHeight="1">
      <c r="A14" s="115"/>
      <c r="B14" s="131" t="s">
        <v>278</v>
      </c>
      <c r="C14" s="115"/>
      <c r="D14" s="115"/>
      <c r="E14" s="115"/>
    </row>
    <row r="15" spans="1:5" ht="20.25" customHeight="1" hidden="1">
      <c r="A15" s="115"/>
      <c r="B15" s="131" t="s">
        <v>65</v>
      </c>
      <c r="C15" s="115"/>
      <c r="D15" s="115"/>
      <c r="E15" s="115"/>
    </row>
    <row r="16" spans="1:5" ht="48.75" customHeight="1">
      <c r="A16" s="130" t="s">
        <v>32</v>
      </c>
      <c r="B16" s="131" t="s">
        <v>279</v>
      </c>
      <c r="C16" s="111" t="s">
        <v>116</v>
      </c>
      <c r="D16" s="111" t="s">
        <v>116</v>
      </c>
      <c r="E16" s="115"/>
    </row>
    <row r="17" spans="1:5" ht="26.25" customHeight="1">
      <c r="A17" s="130"/>
      <c r="B17" s="131" t="s">
        <v>25</v>
      </c>
      <c r="C17" s="111"/>
      <c r="D17" s="111"/>
      <c r="E17" s="115"/>
    </row>
    <row r="18" spans="1:5" ht="51" customHeight="1">
      <c r="A18" s="130"/>
      <c r="B18" s="131" t="s">
        <v>382</v>
      </c>
      <c r="C18" s="111"/>
      <c r="D18" s="111"/>
      <c r="E18" s="115"/>
    </row>
    <row r="19" spans="1:5" ht="25.5" customHeight="1">
      <c r="A19" s="130"/>
      <c r="B19" s="131" t="s">
        <v>383</v>
      </c>
      <c r="C19" s="111"/>
      <c r="D19" s="111"/>
      <c r="E19" s="115"/>
    </row>
    <row r="20" spans="1:5" ht="20.25" customHeight="1" hidden="1">
      <c r="A20" s="115"/>
      <c r="B20" s="131" t="s">
        <v>65</v>
      </c>
      <c r="C20" s="115"/>
      <c r="D20" s="115"/>
      <c r="E20" s="115"/>
    </row>
    <row r="21" spans="1:5" ht="55.5" customHeight="1">
      <c r="A21" s="130" t="s">
        <v>33</v>
      </c>
      <c r="B21" s="115" t="s">
        <v>366</v>
      </c>
      <c r="C21" s="111" t="s">
        <v>116</v>
      </c>
      <c r="D21" s="111" t="s">
        <v>116</v>
      </c>
      <c r="E21" s="115"/>
    </row>
    <row r="22" spans="1:5" ht="24" customHeight="1">
      <c r="A22" s="130"/>
      <c r="B22" s="115" t="s">
        <v>25</v>
      </c>
      <c r="C22" s="111"/>
      <c r="D22" s="111"/>
      <c r="E22" s="115"/>
    </row>
    <row r="23" spans="1:5" ht="76.5" customHeight="1">
      <c r="A23" s="130"/>
      <c r="B23" s="131" t="s">
        <v>384</v>
      </c>
      <c r="C23" s="115"/>
      <c r="D23" s="115"/>
      <c r="E23" s="115"/>
    </row>
    <row r="24" spans="1:5" ht="78.75" customHeight="1">
      <c r="A24" s="130"/>
      <c r="B24" s="131" t="s">
        <v>385</v>
      </c>
      <c r="C24" s="115"/>
      <c r="D24" s="115"/>
      <c r="E24" s="115"/>
    </row>
    <row r="25" spans="1:5" ht="6.75" customHeight="1">
      <c r="A25" s="130"/>
      <c r="B25" s="131" t="s">
        <v>386</v>
      </c>
      <c r="C25" s="115"/>
      <c r="D25" s="115"/>
      <c r="E25" s="115"/>
    </row>
    <row r="26" spans="1:5" ht="49.5" customHeight="1">
      <c r="A26" s="130" t="s">
        <v>34</v>
      </c>
      <c r="B26" s="115" t="s">
        <v>280</v>
      </c>
      <c r="C26" s="111" t="s">
        <v>116</v>
      </c>
      <c r="D26" s="111" t="s">
        <v>116</v>
      </c>
      <c r="E26" s="115"/>
    </row>
    <row r="27" spans="1:5" ht="28.5" customHeight="1">
      <c r="A27" s="130"/>
      <c r="B27" s="115" t="s">
        <v>25</v>
      </c>
      <c r="C27" s="111"/>
      <c r="D27" s="111"/>
      <c r="E27" s="115"/>
    </row>
    <row r="28" spans="1:5" ht="28.5" customHeight="1">
      <c r="A28" s="130"/>
      <c r="B28" s="115" t="s">
        <v>461</v>
      </c>
      <c r="C28" s="147">
        <v>1</v>
      </c>
      <c r="D28" s="147">
        <v>1</v>
      </c>
      <c r="E28" s="140">
        <v>0</v>
      </c>
    </row>
    <row r="29" spans="1:5" ht="28.5" customHeight="1">
      <c r="A29" s="130"/>
      <c r="B29" s="115" t="s">
        <v>517</v>
      </c>
      <c r="C29" s="147">
        <v>1</v>
      </c>
      <c r="D29" s="147">
        <v>1</v>
      </c>
      <c r="E29" s="140">
        <v>1000</v>
      </c>
    </row>
    <row r="30" spans="1:5" ht="58.5" customHeight="1">
      <c r="A30" s="130"/>
      <c r="B30" s="115" t="s">
        <v>462</v>
      </c>
      <c r="C30" s="147">
        <v>1</v>
      </c>
      <c r="D30" s="147">
        <v>1</v>
      </c>
      <c r="E30" s="140">
        <v>23487</v>
      </c>
    </row>
    <row r="31" spans="1:5" ht="54.75" customHeight="1">
      <c r="A31" s="130"/>
      <c r="B31" s="115" t="s">
        <v>463</v>
      </c>
      <c r="C31" s="147">
        <v>1</v>
      </c>
      <c r="D31" s="147">
        <v>1</v>
      </c>
      <c r="E31" s="140">
        <v>10910</v>
      </c>
    </row>
    <row r="32" spans="1:5" ht="54.75" customHeight="1">
      <c r="A32" s="130"/>
      <c r="B32" s="115" t="s">
        <v>516</v>
      </c>
      <c r="C32" s="147">
        <v>1</v>
      </c>
      <c r="D32" s="147">
        <v>1</v>
      </c>
      <c r="E32" s="140">
        <v>600</v>
      </c>
    </row>
    <row r="33" spans="1:5" ht="33.75" customHeight="1">
      <c r="A33" s="130"/>
      <c r="B33" s="115" t="s">
        <v>515</v>
      </c>
      <c r="C33" s="147">
        <v>1</v>
      </c>
      <c r="D33" s="147">
        <v>1</v>
      </c>
      <c r="E33" s="140">
        <v>800</v>
      </c>
    </row>
    <row r="34" spans="1:5" ht="57" customHeight="1">
      <c r="A34" s="130"/>
      <c r="B34" s="115" t="s">
        <v>464</v>
      </c>
      <c r="C34" s="147">
        <v>1</v>
      </c>
      <c r="D34" s="147">
        <v>1</v>
      </c>
      <c r="E34" s="140">
        <v>13600</v>
      </c>
    </row>
    <row r="35" spans="1:5" ht="42" customHeight="1">
      <c r="A35" s="130"/>
      <c r="B35" s="131" t="s">
        <v>518</v>
      </c>
      <c r="C35" s="148" t="s">
        <v>31</v>
      </c>
      <c r="D35" s="148" t="s">
        <v>31</v>
      </c>
      <c r="E35" s="140">
        <v>1000</v>
      </c>
    </row>
    <row r="36" spans="1:5" ht="25.5">
      <c r="A36" s="231" t="s">
        <v>186</v>
      </c>
      <c r="B36" s="232"/>
      <c r="C36" s="111" t="s">
        <v>116</v>
      </c>
      <c r="D36" s="111" t="s">
        <v>116</v>
      </c>
      <c r="E36" s="140">
        <f>E28+E29+E30+E31+E32+E33+E34+E35</f>
        <v>51397</v>
      </c>
    </row>
    <row r="37" spans="1:5" ht="25.5">
      <c r="A37" s="108"/>
      <c r="B37" s="108"/>
      <c r="C37" s="108"/>
      <c r="D37" s="108"/>
      <c r="E37" s="108"/>
    </row>
  </sheetData>
  <sheetProtection/>
  <mergeCells count="5">
    <mergeCell ref="A36:B36"/>
    <mergeCell ref="A2:E2"/>
    <mergeCell ref="A3:B3"/>
    <mergeCell ref="A5:B5"/>
    <mergeCell ref="A7:E7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="60" zoomScaleNormal="115" zoomScalePageLayoutView="0" workbookViewId="0" topLeftCell="A1">
      <selection activeCell="D13" sqref="D13"/>
    </sheetView>
  </sheetViews>
  <sheetFormatPr defaultColWidth="9.33203125" defaultRowHeight="12.75"/>
  <cols>
    <col min="1" max="1" width="14.33203125" style="43" customWidth="1"/>
    <col min="2" max="2" width="74.83203125" style="43" customWidth="1"/>
    <col min="3" max="3" width="34.33203125" style="43" customWidth="1"/>
    <col min="4" max="4" width="49.33203125" style="43" customWidth="1"/>
    <col min="5" max="16384" width="9.33203125" style="43" customWidth="1"/>
  </cols>
  <sheetData>
    <row r="1" spans="1:4" ht="25.5">
      <c r="A1" s="108"/>
      <c r="B1" s="108"/>
      <c r="C1" s="108"/>
      <c r="D1" s="108" t="s">
        <v>368</v>
      </c>
    </row>
    <row r="2" spans="1:4" ht="44.25" customHeight="1">
      <c r="A2" s="233" t="s">
        <v>246</v>
      </c>
      <c r="B2" s="233"/>
      <c r="C2" s="233"/>
      <c r="D2" s="233"/>
    </row>
    <row r="3" spans="1:4" ht="50.25" customHeight="1">
      <c r="A3" s="230" t="s">
        <v>189</v>
      </c>
      <c r="B3" s="230"/>
      <c r="C3" s="145" t="s">
        <v>452</v>
      </c>
      <c r="D3" s="109"/>
    </row>
    <row r="4" spans="1:4" ht="25.5">
      <c r="A4" s="108"/>
      <c r="B4" s="108"/>
      <c r="C4" s="108"/>
      <c r="D4" s="108"/>
    </row>
    <row r="5" spans="1:4" ht="35.25" customHeight="1">
      <c r="A5" s="230" t="s">
        <v>188</v>
      </c>
      <c r="B5" s="230"/>
      <c r="C5" s="110" t="s">
        <v>451</v>
      </c>
      <c r="D5" s="109"/>
    </row>
    <row r="6" spans="1:4" ht="25.5">
      <c r="A6" s="108"/>
      <c r="B6" s="108"/>
      <c r="C6" s="108"/>
      <c r="D6" s="108"/>
    </row>
    <row r="7" spans="1:4" ht="45" customHeight="1">
      <c r="A7" s="236" t="s">
        <v>285</v>
      </c>
      <c r="B7" s="236"/>
      <c r="C7" s="236"/>
      <c r="D7" s="236"/>
    </row>
    <row r="8" spans="1:4" ht="69" customHeight="1">
      <c r="A8" s="111" t="s">
        <v>176</v>
      </c>
      <c r="B8" s="112" t="s">
        <v>190</v>
      </c>
      <c r="C8" s="112" t="s">
        <v>281</v>
      </c>
      <c r="D8" s="112" t="s">
        <v>282</v>
      </c>
    </row>
    <row r="9" spans="1:4" ht="40.5" customHeight="1">
      <c r="A9" s="113">
        <v>1</v>
      </c>
      <c r="B9" s="113">
        <v>2</v>
      </c>
      <c r="C9" s="113">
        <v>3</v>
      </c>
      <c r="D9" s="113">
        <v>4</v>
      </c>
    </row>
    <row r="10" spans="1:4" ht="78" customHeight="1">
      <c r="A10" s="130"/>
      <c r="B10" s="115" t="s">
        <v>388</v>
      </c>
      <c r="C10" s="111"/>
      <c r="D10" s="146" t="str">
        <f>D12</f>
        <v>5867</v>
      </c>
    </row>
    <row r="11" spans="1:4" ht="41.25" customHeight="1">
      <c r="A11" s="115"/>
      <c r="B11" s="131" t="s">
        <v>373</v>
      </c>
      <c r="C11" s="115"/>
      <c r="D11" s="115"/>
    </row>
    <row r="12" spans="1:4" ht="41.25" customHeight="1">
      <c r="A12" s="115"/>
      <c r="B12" s="131" t="s">
        <v>453</v>
      </c>
      <c r="C12" s="115" t="s">
        <v>31</v>
      </c>
      <c r="D12" s="115" t="s">
        <v>534</v>
      </c>
    </row>
    <row r="13" spans="1:4" ht="54" customHeight="1">
      <c r="A13" s="115"/>
      <c r="B13" s="131" t="s">
        <v>387</v>
      </c>
      <c r="C13" s="115"/>
      <c r="D13" s="115"/>
    </row>
    <row r="14" spans="1:4" ht="41.25" customHeight="1">
      <c r="A14" s="115"/>
      <c r="B14" s="131" t="s">
        <v>373</v>
      </c>
      <c r="C14" s="115"/>
      <c r="D14" s="115"/>
    </row>
    <row r="15" spans="1:4" ht="41.25" customHeight="1" hidden="1">
      <c r="A15" s="115"/>
      <c r="B15" s="131"/>
      <c r="C15" s="115"/>
      <c r="D15" s="115"/>
    </row>
    <row r="16" spans="1:4" ht="56.25" customHeight="1">
      <c r="A16" s="115"/>
      <c r="B16" s="131" t="s">
        <v>389</v>
      </c>
      <c r="C16" s="115"/>
      <c r="D16" s="140" t="str">
        <f>D19</f>
        <v>3500</v>
      </c>
    </row>
    <row r="17" spans="1:4" ht="41.25" customHeight="1">
      <c r="A17" s="115"/>
      <c r="B17" s="131" t="s">
        <v>25</v>
      </c>
      <c r="C17" s="115"/>
      <c r="D17" s="115"/>
    </row>
    <row r="18" spans="1:4" ht="51" customHeight="1">
      <c r="A18" s="115"/>
      <c r="B18" s="131" t="s">
        <v>390</v>
      </c>
      <c r="C18" s="115"/>
      <c r="D18" s="115"/>
    </row>
    <row r="19" spans="1:4" ht="34.5" customHeight="1">
      <c r="A19" s="115"/>
      <c r="B19" s="131" t="s">
        <v>455</v>
      </c>
      <c r="C19" s="115" t="s">
        <v>31</v>
      </c>
      <c r="D19" s="115" t="s">
        <v>454</v>
      </c>
    </row>
    <row r="20" spans="1:4" ht="37.5" customHeight="1">
      <c r="A20" s="115"/>
      <c r="B20" s="131" t="s">
        <v>456</v>
      </c>
      <c r="C20" s="115"/>
      <c r="D20" s="140">
        <f>D21+D22+D25+D23</f>
        <v>55062</v>
      </c>
    </row>
    <row r="21" spans="1:4" ht="54.75" customHeight="1">
      <c r="A21" s="115"/>
      <c r="B21" s="131" t="s">
        <v>511</v>
      </c>
      <c r="C21" s="115" t="s">
        <v>31</v>
      </c>
      <c r="D21" s="115" t="s">
        <v>512</v>
      </c>
    </row>
    <row r="22" spans="1:4" ht="32.25" customHeight="1">
      <c r="A22" s="115"/>
      <c r="B22" s="131" t="s">
        <v>457</v>
      </c>
      <c r="C22" s="115" t="s">
        <v>31</v>
      </c>
      <c r="D22" s="115" t="s">
        <v>458</v>
      </c>
    </row>
    <row r="23" spans="1:4" ht="39" customHeight="1">
      <c r="A23" s="115"/>
      <c r="B23" s="131" t="s">
        <v>513</v>
      </c>
      <c r="C23" s="115"/>
      <c r="D23" s="115" t="s">
        <v>514</v>
      </c>
    </row>
    <row r="24" spans="1:4" ht="32.25" customHeight="1">
      <c r="A24" s="115"/>
      <c r="B24" s="131" t="s">
        <v>506</v>
      </c>
      <c r="C24" s="115"/>
      <c r="D24" s="115" t="s">
        <v>510</v>
      </c>
    </row>
    <row r="25" spans="1:4" ht="37.5" customHeight="1">
      <c r="A25" s="115"/>
      <c r="B25" s="131" t="s">
        <v>459</v>
      </c>
      <c r="C25" s="115" t="s">
        <v>32</v>
      </c>
      <c r="D25" s="140">
        <v>44162</v>
      </c>
    </row>
    <row r="26" spans="1:4" ht="53.25" customHeight="1">
      <c r="A26" s="231" t="s">
        <v>186</v>
      </c>
      <c r="B26" s="232"/>
      <c r="C26" s="111" t="s">
        <v>116</v>
      </c>
      <c r="D26" s="111">
        <f>D16+D10+D20</f>
        <v>64429</v>
      </c>
    </row>
  </sheetData>
  <sheetProtection/>
  <mergeCells count="5">
    <mergeCell ref="A26:B26"/>
    <mergeCell ref="A2:D2"/>
    <mergeCell ref="A3:B3"/>
    <mergeCell ref="A5:B5"/>
    <mergeCell ref="A7:D7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view="pageBreakPreview" zoomScale="60" zoomScaleNormal="115" zoomScalePageLayoutView="0" workbookViewId="0" topLeftCell="A1">
      <selection activeCell="J15" sqref="J15"/>
    </sheetView>
  </sheetViews>
  <sheetFormatPr defaultColWidth="9.33203125" defaultRowHeight="12.75"/>
  <cols>
    <col min="1" max="1" width="9.33203125" style="43" customWidth="1"/>
    <col min="2" max="2" width="64" style="43" customWidth="1"/>
    <col min="3" max="3" width="27.66015625" style="43" customWidth="1"/>
    <col min="4" max="4" width="31.83203125" style="43" customWidth="1"/>
    <col min="5" max="5" width="32.66015625" style="43" customWidth="1"/>
    <col min="6" max="16384" width="9.33203125" style="43" customWidth="1"/>
  </cols>
  <sheetData>
    <row r="1" spans="1:5" ht="25.5">
      <c r="A1" s="108"/>
      <c r="B1" s="108"/>
      <c r="C1" s="108"/>
      <c r="D1" s="108"/>
      <c r="E1" s="108" t="s">
        <v>369</v>
      </c>
    </row>
    <row r="2" spans="1:5" ht="24" customHeight="1">
      <c r="A2" s="233" t="s">
        <v>246</v>
      </c>
      <c r="B2" s="233"/>
      <c r="C2" s="233"/>
      <c r="D2" s="233"/>
      <c r="E2" s="233"/>
    </row>
    <row r="3" spans="1:5" ht="56.25" customHeight="1">
      <c r="A3" s="230" t="s">
        <v>189</v>
      </c>
      <c r="B3" s="230"/>
      <c r="C3" s="109"/>
      <c r="D3" s="109"/>
      <c r="E3" s="109"/>
    </row>
    <row r="4" spans="1:5" ht="25.5">
      <c r="A4" s="108"/>
      <c r="B4" s="108"/>
      <c r="C4" s="108"/>
      <c r="D4" s="108"/>
      <c r="E4" s="108"/>
    </row>
    <row r="5" spans="1:5" ht="33.75" customHeight="1">
      <c r="A5" s="230" t="s">
        <v>188</v>
      </c>
      <c r="B5" s="230"/>
      <c r="C5" s="110"/>
      <c r="D5" s="109"/>
      <c r="E5" s="109"/>
    </row>
    <row r="6" spans="1:5" ht="25.5">
      <c r="A6" s="108"/>
      <c r="B6" s="108"/>
      <c r="C6" s="108"/>
      <c r="D6" s="108"/>
      <c r="E6" s="108"/>
    </row>
    <row r="7" spans="1:5" ht="52.5" customHeight="1">
      <c r="A7" s="236" t="s">
        <v>287</v>
      </c>
      <c r="B7" s="236"/>
      <c r="C7" s="236"/>
      <c r="D7" s="236"/>
      <c r="E7" s="236"/>
    </row>
    <row r="8" spans="1:5" ht="99.75" customHeight="1">
      <c r="A8" s="112" t="s">
        <v>176</v>
      </c>
      <c r="B8" s="112" t="s">
        <v>190</v>
      </c>
      <c r="C8" s="112" t="s">
        <v>269</v>
      </c>
      <c r="D8" s="112" t="s">
        <v>286</v>
      </c>
      <c r="E8" s="112" t="s">
        <v>259</v>
      </c>
    </row>
    <row r="9" spans="1:5" ht="25.5">
      <c r="A9" s="113">
        <v>1</v>
      </c>
      <c r="B9" s="113">
        <v>2</v>
      </c>
      <c r="C9" s="113">
        <v>3</v>
      </c>
      <c r="D9" s="113">
        <v>4</v>
      </c>
      <c r="E9" s="113">
        <v>5</v>
      </c>
    </row>
    <row r="10" spans="1:5" ht="42.75" customHeight="1">
      <c r="A10" s="130"/>
      <c r="B10" s="115" t="s">
        <v>391</v>
      </c>
      <c r="C10" s="111"/>
      <c r="D10" s="111"/>
      <c r="E10" s="111"/>
    </row>
    <row r="11" spans="1:5" ht="33" customHeight="1">
      <c r="A11" s="115"/>
      <c r="B11" s="131" t="s">
        <v>392</v>
      </c>
      <c r="C11" s="115"/>
      <c r="D11" s="115"/>
      <c r="E11" s="115"/>
    </row>
    <row r="12" spans="1:5" ht="33" customHeight="1">
      <c r="A12" s="115"/>
      <c r="B12" s="131"/>
      <c r="C12" s="115"/>
      <c r="D12" s="115"/>
      <c r="E12" s="115"/>
    </row>
    <row r="13" spans="1:5" ht="33" customHeight="1">
      <c r="A13" s="115"/>
      <c r="B13" s="131"/>
      <c r="C13" s="115"/>
      <c r="D13" s="115"/>
      <c r="E13" s="115"/>
    </row>
    <row r="14" spans="1:5" ht="33" customHeight="1">
      <c r="A14" s="115"/>
      <c r="B14" s="131"/>
      <c r="C14" s="115"/>
      <c r="D14" s="115"/>
      <c r="E14" s="115"/>
    </row>
    <row r="15" spans="1:5" ht="33" customHeight="1">
      <c r="A15" s="115"/>
      <c r="B15" s="131"/>
      <c r="C15" s="115"/>
      <c r="D15" s="115"/>
      <c r="E15" s="115"/>
    </row>
    <row r="16" spans="1:5" ht="39" customHeight="1">
      <c r="A16" s="115"/>
      <c r="B16" s="131"/>
      <c r="C16" s="115"/>
      <c r="D16" s="115"/>
      <c r="E16" s="115"/>
    </row>
    <row r="17" spans="1:5" ht="42" customHeight="1">
      <c r="A17" s="231" t="s">
        <v>186</v>
      </c>
      <c r="B17" s="232"/>
      <c r="C17" s="111" t="s">
        <v>116</v>
      </c>
      <c r="D17" s="111" t="s">
        <v>116</v>
      </c>
      <c r="E17" s="111"/>
    </row>
  </sheetData>
  <sheetProtection/>
  <mergeCells count="5">
    <mergeCell ref="A3:B3"/>
    <mergeCell ref="A5:B5"/>
    <mergeCell ref="A17:B17"/>
    <mergeCell ref="A2:E2"/>
    <mergeCell ref="A7:E7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="60" zoomScaleNormal="115" zoomScalePageLayoutView="0" workbookViewId="0" topLeftCell="A1">
      <selection activeCell="A26" sqref="A26:IV26"/>
    </sheetView>
  </sheetViews>
  <sheetFormatPr defaultColWidth="9.33203125" defaultRowHeight="12.75"/>
  <cols>
    <col min="1" max="1" width="9.33203125" style="43" customWidth="1"/>
    <col min="2" max="2" width="70" style="43" customWidth="1"/>
    <col min="3" max="3" width="21.16015625" style="43" customWidth="1"/>
    <col min="4" max="4" width="26" style="43" customWidth="1"/>
    <col min="5" max="5" width="24" style="43" customWidth="1"/>
    <col min="6" max="6" width="33.83203125" style="43" customWidth="1"/>
    <col min="7" max="16384" width="9.33203125" style="43" customWidth="1"/>
  </cols>
  <sheetData>
    <row r="1" spans="1:6" ht="25.5">
      <c r="A1" s="108"/>
      <c r="B1" s="108"/>
      <c r="C1" s="108"/>
      <c r="D1" s="108"/>
      <c r="E1" s="108"/>
      <c r="F1" s="108" t="s">
        <v>370</v>
      </c>
    </row>
    <row r="2" spans="1:6" ht="24" customHeight="1">
      <c r="A2" s="233" t="s">
        <v>246</v>
      </c>
      <c r="B2" s="233"/>
      <c r="C2" s="233"/>
      <c r="D2" s="233"/>
      <c r="E2" s="233"/>
      <c r="F2" s="233"/>
    </row>
    <row r="3" spans="1:6" ht="31.5" customHeight="1">
      <c r="A3" s="230" t="s">
        <v>189</v>
      </c>
      <c r="B3" s="230"/>
      <c r="C3" s="132" t="s">
        <v>140</v>
      </c>
      <c r="D3" s="109"/>
      <c r="E3" s="109"/>
      <c r="F3" s="109"/>
    </row>
    <row r="4" spans="1:6" ht="25.5">
      <c r="A4" s="108"/>
      <c r="B4" s="108"/>
      <c r="C4" s="108"/>
      <c r="D4" s="108"/>
      <c r="E4" s="108"/>
      <c r="F4" s="108"/>
    </row>
    <row r="5" spans="1:6" ht="20.25" customHeight="1">
      <c r="A5" s="230" t="s">
        <v>188</v>
      </c>
      <c r="B5" s="230"/>
      <c r="C5" s="132" t="s">
        <v>451</v>
      </c>
      <c r="D5" s="110"/>
      <c r="E5" s="109"/>
      <c r="F5" s="109"/>
    </row>
    <row r="6" spans="1:6" ht="25.5">
      <c r="A6" s="108"/>
      <c r="B6" s="108"/>
      <c r="C6" s="108"/>
      <c r="D6" s="108"/>
      <c r="E6" s="108"/>
      <c r="F6" s="108"/>
    </row>
    <row r="7" spans="1:6" ht="60" customHeight="1">
      <c r="A7" s="236" t="s">
        <v>288</v>
      </c>
      <c r="B7" s="236"/>
      <c r="C7" s="236"/>
      <c r="D7" s="236"/>
      <c r="E7" s="236"/>
      <c r="F7" s="236"/>
    </row>
    <row r="8" spans="1:6" ht="72.75" customHeight="1">
      <c r="A8" s="111" t="s">
        <v>176</v>
      </c>
      <c r="B8" s="112" t="s">
        <v>190</v>
      </c>
      <c r="C8" s="112" t="s">
        <v>289</v>
      </c>
      <c r="D8" s="112" t="s">
        <v>269</v>
      </c>
      <c r="E8" s="112" t="s">
        <v>290</v>
      </c>
      <c r="F8" s="112" t="s">
        <v>291</v>
      </c>
    </row>
    <row r="9" spans="1:6" ht="25.5">
      <c r="A9" s="113">
        <v>1</v>
      </c>
      <c r="B9" s="113">
        <v>2</v>
      </c>
      <c r="C9" s="113">
        <v>3</v>
      </c>
      <c r="D9" s="113">
        <v>4</v>
      </c>
      <c r="E9" s="113">
        <v>5</v>
      </c>
      <c r="F9" s="113">
        <v>6</v>
      </c>
    </row>
    <row r="10" spans="1:6" ht="43.5" customHeight="1">
      <c r="A10" s="130"/>
      <c r="B10" s="115" t="s">
        <v>393</v>
      </c>
      <c r="C10" s="115"/>
      <c r="D10" s="111"/>
      <c r="E10" s="111"/>
      <c r="F10" s="111">
        <v>1000</v>
      </c>
    </row>
    <row r="11" spans="1:6" ht="33.75" customHeight="1" hidden="1">
      <c r="A11" s="130"/>
      <c r="B11" s="115" t="s">
        <v>394</v>
      </c>
      <c r="C11" s="115"/>
      <c r="D11" s="111"/>
      <c r="E11" s="111"/>
      <c r="F11" s="111"/>
    </row>
    <row r="12" spans="1:6" ht="41.25" customHeight="1" hidden="1">
      <c r="A12" s="130"/>
      <c r="B12" s="115"/>
      <c r="C12" s="115"/>
      <c r="D12" s="143"/>
      <c r="E12" s="143"/>
      <c r="F12" s="142"/>
    </row>
    <row r="13" spans="1:6" ht="43.5" customHeight="1" hidden="1">
      <c r="A13" s="130"/>
      <c r="B13" s="115"/>
      <c r="C13" s="115"/>
      <c r="D13" s="143"/>
      <c r="E13" s="143"/>
      <c r="F13" s="142"/>
    </row>
    <row r="14" spans="1:6" ht="43.5" customHeight="1" hidden="1">
      <c r="A14" s="130"/>
      <c r="B14" s="115"/>
      <c r="C14" s="115"/>
      <c r="D14" s="143"/>
      <c r="E14" s="143"/>
      <c r="F14" s="142"/>
    </row>
    <row r="15" spans="1:6" ht="43.5" customHeight="1" hidden="1">
      <c r="A15" s="130"/>
      <c r="B15" s="115"/>
      <c r="C15" s="131"/>
      <c r="D15" s="143"/>
      <c r="E15" s="143"/>
      <c r="F15" s="141"/>
    </row>
    <row r="16" spans="1:6" ht="32.25" customHeight="1" hidden="1">
      <c r="A16" s="115"/>
      <c r="B16" s="131"/>
      <c r="C16" s="131"/>
      <c r="D16" s="140"/>
      <c r="E16" s="140"/>
      <c r="F16" s="141"/>
    </row>
    <row r="17" spans="1:6" ht="32.25" customHeight="1" hidden="1">
      <c r="A17" s="115"/>
      <c r="B17" s="131" t="s">
        <v>443</v>
      </c>
      <c r="C17" s="131" t="s">
        <v>448</v>
      </c>
      <c r="D17" s="140" t="s">
        <v>449</v>
      </c>
      <c r="E17" s="140">
        <v>1</v>
      </c>
      <c r="F17" s="141"/>
    </row>
    <row r="18" spans="1:6" ht="32.25" customHeight="1" hidden="1">
      <c r="A18" s="115"/>
      <c r="B18" s="131"/>
      <c r="C18" s="131"/>
      <c r="D18" s="140"/>
      <c r="E18" s="140"/>
      <c r="F18" s="141"/>
    </row>
    <row r="19" spans="1:6" ht="36.75" customHeight="1" hidden="1">
      <c r="A19" s="115"/>
      <c r="B19" s="131"/>
      <c r="C19" s="131"/>
      <c r="D19" s="140"/>
      <c r="E19" s="140"/>
      <c r="F19" s="141"/>
    </row>
    <row r="20" spans="1:6" ht="36.75" customHeight="1" hidden="1">
      <c r="A20" s="139"/>
      <c r="B20" s="131" t="s">
        <v>444</v>
      </c>
      <c r="C20" s="131"/>
      <c r="D20" s="140"/>
      <c r="E20" s="140"/>
      <c r="F20" s="141"/>
    </row>
    <row r="21" spans="1:6" ht="36.75" customHeight="1" hidden="1">
      <c r="A21" s="139"/>
      <c r="B21" s="131" t="s">
        <v>445</v>
      </c>
      <c r="C21" s="131"/>
      <c r="D21" s="140"/>
      <c r="E21" s="140"/>
      <c r="F21" s="141"/>
    </row>
    <row r="22" spans="1:6" ht="36.75" customHeight="1" hidden="1">
      <c r="A22" s="139"/>
      <c r="B22" s="131" t="s">
        <v>446</v>
      </c>
      <c r="C22" s="131"/>
      <c r="D22" s="140"/>
      <c r="E22" s="140"/>
      <c r="F22" s="141"/>
    </row>
    <row r="23" spans="1:6" ht="36.75" customHeight="1" hidden="1">
      <c r="A23" s="139"/>
      <c r="B23" s="131" t="s">
        <v>509</v>
      </c>
      <c r="C23" s="131" t="s">
        <v>448</v>
      </c>
      <c r="D23" s="140">
        <v>100</v>
      </c>
      <c r="E23" s="140">
        <v>1</v>
      </c>
      <c r="F23" s="141"/>
    </row>
    <row r="24" spans="1:6" ht="36.75" customHeight="1" hidden="1">
      <c r="A24" s="139"/>
      <c r="B24" s="131" t="s">
        <v>508</v>
      </c>
      <c r="C24" s="131"/>
      <c r="D24" s="140"/>
      <c r="E24" s="140"/>
      <c r="F24" s="141"/>
    </row>
    <row r="25" spans="1:6" ht="36.75" customHeight="1">
      <c r="A25" s="139"/>
      <c r="B25" s="131" t="s">
        <v>447</v>
      </c>
      <c r="C25" s="131"/>
      <c r="D25" s="140"/>
      <c r="E25" s="140"/>
      <c r="F25" s="141">
        <v>8000</v>
      </c>
    </row>
    <row r="26" spans="1:6" ht="36.75" customHeight="1" hidden="1">
      <c r="A26" s="139"/>
      <c r="B26" s="131" t="s">
        <v>507</v>
      </c>
      <c r="C26" s="131"/>
      <c r="D26" s="140"/>
      <c r="E26" s="140"/>
      <c r="F26" s="141"/>
    </row>
    <row r="27" spans="1:6" ht="25.5">
      <c r="A27" s="231" t="s">
        <v>186</v>
      </c>
      <c r="B27" s="232"/>
      <c r="C27" s="111" t="s">
        <v>116</v>
      </c>
      <c r="D27" s="111" t="s">
        <v>116</v>
      </c>
      <c r="E27" s="111" t="s">
        <v>116</v>
      </c>
      <c r="F27" s="111">
        <f>F12+F13+F14+F15+F16+F17+F18+F19+F20+F21+F22+F25+F26+F24+F23+F10</f>
        <v>9000</v>
      </c>
    </row>
  </sheetData>
  <sheetProtection/>
  <mergeCells count="5">
    <mergeCell ref="A27:B27"/>
    <mergeCell ref="A2:F2"/>
    <mergeCell ref="A3:B3"/>
    <mergeCell ref="A5:B5"/>
    <mergeCell ref="A7:F7"/>
  </mergeCells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view="pageBreakPreview" zoomScale="60" zoomScaleNormal="115" zoomScalePageLayoutView="0" workbookViewId="0" topLeftCell="A1">
      <selection activeCell="F20" sqref="F20"/>
    </sheetView>
  </sheetViews>
  <sheetFormatPr defaultColWidth="9.33203125" defaultRowHeight="12.75"/>
  <cols>
    <col min="1" max="1" width="9.33203125" style="43" customWidth="1"/>
    <col min="2" max="2" width="70" style="43" customWidth="1"/>
    <col min="3" max="3" width="21.16015625" style="43" customWidth="1"/>
    <col min="4" max="4" width="26" style="43" customWidth="1"/>
    <col min="5" max="5" width="24" style="43" customWidth="1"/>
    <col min="6" max="6" width="33.83203125" style="43" customWidth="1"/>
    <col min="7" max="16384" width="9.33203125" style="43" customWidth="1"/>
  </cols>
  <sheetData>
    <row r="1" spans="1:6" ht="25.5">
      <c r="A1" s="108"/>
      <c r="B1" s="108"/>
      <c r="C1" s="108"/>
      <c r="D1" s="108"/>
      <c r="E1" s="108"/>
      <c r="F1" s="108" t="s">
        <v>370</v>
      </c>
    </row>
    <row r="2" spans="1:6" ht="24" customHeight="1">
      <c r="A2" s="233" t="s">
        <v>246</v>
      </c>
      <c r="B2" s="233"/>
      <c r="C2" s="233"/>
      <c r="D2" s="233"/>
      <c r="E2" s="233"/>
      <c r="F2" s="233"/>
    </row>
    <row r="3" spans="1:6" ht="31.5" customHeight="1">
      <c r="A3" s="230" t="s">
        <v>189</v>
      </c>
      <c r="B3" s="230"/>
      <c r="C3" s="132" t="s">
        <v>140</v>
      </c>
      <c r="D3" s="109"/>
      <c r="E3" s="109"/>
      <c r="F3" s="109"/>
    </row>
    <row r="4" spans="1:6" ht="25.5">
      <c r="A4" s="108"/>
      <c r="B4" s="108"/>
      <c r="C4" s="108"/>
      <c r="D4" s="108"/>
      <c r="E4" s="108"/>
      <c r="F4" s="108"/>
    </row>
    <row r="5" spans="1:6" ht="55.5" customHeight="1">
      <c r="A5" s="230" t="s">
        <v>188</v>
      </c>
      <c r="B5" s="230"/>
      <c r="C5" s="237" t="s">
        <v>30</v>
      </c>
      <c r="D5" s="238"/>
      <c r="E5" s="238"/>
      <c r="F5" s="238"/>
    </row>
    <row r="6" spans="1:6" ht="25.5">
      <c r="A6" s="108"/>
      <c r="B6" s="108"/>
      <c r="C6" s="108"/>
      <c r="D6" s="108"/>
      <c r="E6" s="108"/>
      <c r="F6" s="108"/>
    </row>
    <row r="7" spans="1:6" ht="60" customHeight="1">
      <c r="A7" s="236" t="s">
        <v>288</v>
      </c>
      <c r="B7" s="236"/>
      <c r="C7" s="236"/>
      <c r="D7" s="236"/>
      <c r="E7" s="236"/>
      <c r="F7" s="236"/>
    </row>
    <row r="8" spans="1:6" ht="72.75" customHeight="1">
      <c r="A8" s="111" t="s">
        <v>176</v>
      </c>
      <c r="B8" s="112" t="s">
        <v>190</v>
      </c>
      <c r="C8" s="112" t="s">
        <v>289</v>
      </c>
      <c r="D8" s="112" t="s">
        <v>269</v>
      </c>
      <c r="E8" s="112" t="s">
        <v>290</v>
      </c>
      <c r="F8" s="112" t="s">
        <v>291</v>
      </c>
    </row>
    <row r="9" spans="1:6" ht="25.5">
      <c r="A9" s="113">
        <v>1</v>
      </c>
      <c r="B9" s="113">
        <v>2</v>
      </c>
      <c r="C9" s="113">
        <v>3</v>
      </c>
      <c r="D9" s="113">
        <v>4</v>
      </c>
      <c r="E9" s="113">
        <v>5</v>
      </c>
      <c r="F9" s="113">
        <v>6</v>
      </c>
    </row>
    <row r="10" spans="1:6" ht="43.5" customHeight="1">
      <c r="A10" s="130"/>
      <c r="B10" s="115" t="s">
        <v>393</v>
      </c>
      <c r="C10" s="115"/>
      <c r="D10" s="111"/>
      <c r="E10" s="111"/>
      <c r="F10" s="111"/>
    </row>
    <row r="11" spans="1:6" ht="33.75" customHeight="1">
      <c r="A11" s="130"/>
      <c r="B11" s="115" t="s">
        <v>394</v>
      </c>
      <c r="C11" s="115"/>
      <c r="D11" s="111"/>
      <c r="E11" s="111"/>
      <c r="F11" s="111"/>
    </row>
    <row r="12" spans="1:6" ht="41.25" customHeight="1" hidden="1">
      <c r="A12" s="130"/>
      <c r="B12" s="115"/>
      <c r="C12" s="115"/>
      <c r="D12" s="143"/>
      <c r="E12" s="143"/>
      <c r="F12" s="142"/>
    </row>
    <row r="13" spans="1:6" ht="43.5" customHeight="1" hidden="1">
      <c r="A13" s="130"/>
      <c r="B13" s="115"/>
      <c r="C13" s="115"/>
      <c r="D13" s="143"/>
      <c r="E13" s="143"/>
      <c r="F13" s="142"/>
    </row>
    <row r="14" spans="1:6" ht="43.5" customHeight="1" hidden="1">
      <c r="A14" s="130"/>
      <c r="B14" s="115"/>
      <c r="C14" s="115"/>
      <c r="D14" s="143"/>
      <c r="E14" s="143"/>
      <c r="F14" s="142"/>
    </row>
    <row r="15" spans="1:6" ht="43.5" customHeight="1" hidden="1">
      <c r="A15" s="130"/>
      <c r="B15" s="115"/>
      <c r="C15" s="131"/>
      <c r="D15" s="143"/>
      <c r="E15" s="143"/>
      <c r="F15" s="141"/>
    </row>
    <row r="16" spans="1:6" ht="32.25" customHeight="1" hidden="1">
      <c r="A16" s="115"/>
      <c r="B16" s="131"/>
      <c r="C16" s="131"/>
      <c r="D16" s="140"/>
      <c r="E16" s="140"/>
      <c r="F16" s="141"/>
    </row>
    <row r="17" spans="1:6" ht="32.25" customHeight="1">
      <c r="A17" s="115"/>
      <c r="B17" s="131" t="s">
        <v>500</v>
      </c>
      <c r="C17" s="131"/>
      <c r="D17" s="140"/>
      <c r="E17" s="140"/>
      <c r="F17" s="141"/>
    </row>
    <row r="18" spans="1:6" ht="32.25" customHeight="1" hidden="1">
      <c r="A18" s="115"/>
      <c r="B18" s="131"/>
      <c r="C18" s="131"/>
      <c r="D18" s="140"/>
      <c r="E18" s="140"/>
      <c r="F18" s="141"/>
    </row>
    <row r="19" spans="1:6" ht="36.75" customHeight="1" hidden="1">
      <c r="A19" s="115"/>
      <c r="B19" s="131"/>
      <c r="C19" s="131"/>
      <c r="D19" s="140"/>
      <c r="E19" s="140"/>
      <c r="F19" s="141"/>
    </row>
    <row r="20" spans="1:6" ht="36.75" customHeight="1">
      <c r="A20" s="139"/>
      <c r="B20" s="131" t="s">
        <v>442</v>
      </c>
      <c r="C20" s="131" t="s">
        <v>450</v>
      </c>
      <c r="D20" s="140">
        <v>15</v>
      </c>
      <c r="E20" s="140">
        <v>180</v>
      </c>
      <c r="F20" s="141"/>
    </row>
    <row r="21" spans="1:6" ht="36.75" customHeight="1">
      <c r="A21" s="139"/>
      <c r="B21" s="131" t="s">
        <v>501</v>
      </c>
      <c r="C21" s="131"/>
      <c r="D21" s="140"/>
      <c r="E21" s="140"/>
      <c r="F21" s="141"/>
    </row>
    <row r="22" spans="1:6" ht="36.75" customHeight="1">
      <c r="A22" s="139"/>
      <c r="B22" s="131"/>
      <c r="C22" s="131"/>
      <c r="D22" s="140"/>
      <c r="E22" s="140"/>
      <c r="F22" s="141"/>
    </row>
    <row r="23" spans="1:6" ht="36.75" customHeight="1">
      <c r="A23" s="139"/>
      <c r="B23" s="131"/>
      <c r="C23" s="131"/>
      <c r="D23" s="140"/>
      <c r="E23" s="140"/>
      <c r="F23" s="141"/>
    </row>
    <row r="24" spans="1:6" ht="36.75" customHeight="1">
      <c r="A24" s="139"/>
      <c r="B24" s="131"/>
      <c r="C24" s="131"/>
      <c r="D24" s="140"/>
      <c r="E24" s="140"/>
      <c r="F24" s="141"/>
    </row>
    <row r="25" spans="1:6" ht="25.5">
      <c r="A25" s="231" t="s">
        <v>186</v>
      </c>
      <c r="B25" s="232"/>
      <c r="C25" s="111" t="s">
        <v>116</v>
      </c>
      <c r="D25" s="111" t="s">
        <v>116</v>
      </c>
      <c r="E25" s="111" t="s">
        <v>116</v>
      </c>
      <c r="F25" s="111">
        <f>F12+F13+F14+F15+F16+F17+F18+F19+F20+F21+F22+F23+F24</f>
        <v>0</v>
      </c>
    </row>
  </sheetData>
  <sheetProtection/>
  <mergeCells count="6">
    <mergeCell ref="A25:B25"/>
    <mergeCell ref="C5:F5"/>
    <mergeCell ref="A2:F2"/>
    <mergeCell ref="A3:B3"/>
    <mergeCell ref="A5:B5"/>
    <mergeCell ref="A7:F7"/>
  </mergeCells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5"/>
  <sheetViews>
    <sheetView zoomScale="115" zoomScaleNormal="115" zoomScaleSheetLayoutView="100" zoomScalePageLayoutView="0" workbookViewId="0" topLeftCell="A1">
      <selection activeCell="BF67" sqref="BF67"/>
    </sheetView>
  </sheetViews>
  <sheetFormatPr defaultColWidth="1.0078125" defaultRowHeight="12" customHeight="1"/>
  <cols>
    <col min="1" max="16384" width="1.0078125" style="53" customWidth="1"/>
  </cols>
  <sheetData>
    <row r="1" s="55" customFormat="1" ht="9" customHeight="1">
      <c r="CS1" s="55" t="s">
        <v>351</v>
      </c>
    </row>
    <row r="2" s="55" customFormat="1" ht="9" customHeight="1">
      <c r="CS2" s="55" t="s">
        <v>350</v>
      </c>
    </row>
    <row r="3" s="55" customFormat="1" ht="9" customHeight="1">
      <c r="CS3" s="55" t="s">
        <v>349</v>
      </c>
    </row>
    <row r="4" s="55" customFormat="1" ht="9" customHeight="1">
      <c r="CS4" s="55" t="s">
        <v>348</v>
      </c>
    </row>
    <row r="5" s="55" customFormat="1" ht="3" customHeight="1"/>
    <row r="6" s="91" customFormat="1" ht="9" customHeight="1">
      <c r="CS6" s="91" t="s">
        <v>347</v>
      </c>
    </row>
    <row r="7" s="55" customFormat="1" ht="6" customHeight="1"/>
    <row r="8" spans="68:167" s="54" customFormat="1" ht="10.5" customHeight="1">
      <c r="BP8" s="263" t="s">
        <v>346</v>
      </c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/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3"/>
      <c r="FK8" s="263"/>
    </row>
    <row r="9" spans="68:167" s="54" customFormat="1" ht="10.5" customHeight="1"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254"/>
      <c r="DO9" s="254"/>
      <c r="DP9" s="254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4"/>
      <c r="EN9" s="254"/>
      <c r="EO9" s="254"/>
      <c r="EP9" s="254"/>
      <c r="EQ9" s="254"/>
      <c r="ER9" s="254"/>
      <c r="ES9" s="254"/>
      <c r="ET9" s="254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4"/>
      <c r="FF9" s="254"/>
      <c r="FG9" s="254"/>
      <c r="FH9" s="254"/>
      <c r="FI9" s="254"/>
      <c r="FJ9" s="254"/>
      <c r="FK9" s="254"/>
    </row>
    <row r="10" spans="68:167" s="55" customFormat="1" ht="9.75" customHeight="1">
      <c r="BP10" s="251" t="s">
        <v>345</v>
      </c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51"/>
      <c r="EK10" s="251"/>
      <c r="EL10" s="251"/>
      <c r="EM10" s="251"/>
      <c r="EN10" s="251"/>
      <c r="EO10" s="251"/>
      <c r="EP10" s="251"/>
      <c r="EQ10" s="251"/>
      <c r="ER10" s="251"/>
      <c r="ES10" s="251"/>
      <c r="ET10" s="251"/>
      <c r="EU10" s="251"/>
      <c r="EV10" s="251"/>
      <c r="EW10" s="251"/>
      <c r="EX10" s="251"/>
      <c r="EY10" s="251"/>
      <c r="EZ10" s="251"/>
      <c r="FA10" s="251"/>
      <c r="FB10" s="251"/>
      <c r="FC10" s="251"/>
      <c r="FD10" s="251"/>
      <c r="FE10" s="251"/>
      <c r="FF10" s="251"/>
      <c r="FG10" s="251"/>
      <c r="FH10" s="251"/>
      <c r="FI10" s="251"/>
      <c r="FJ10" s="251"/>
      <c r="FK10" s="251"/>
    </row>
    <row r="11" spans="68:167" s="54" customFormat="1" ht="10.5" customHeight="1"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4"/>
      <c r="DN11" s="254"/>
      <c r="DO11" s="254"/>
      <c r="DP11" s="254"/>
      <c r="DQ11" s="254"/>
      <c r="DR11" s="254"/>
      <c r="DS11" s="254"/>
      <c r="DT11" s="254"/>
      <c r="DU11" s="254"/>
      <c r="DV11" s="254"/>
      <c r="DW11" s="254"/>
      <c r="DX11" s="254"/>
      <c r="DY11" s="254"/>
      <c r="DZ11" s="254"/>
      <c r="EA11" s="254"/>
      <c r="EB11" s="254"/>
      <c r="EC11" s="254"/>
      <c r="ED11" s="254"/>
      <c r="EE11" s="254"/>
      <c r="EF11" s="254"/>
      <c r="EG11" s="254"/>
      <c r="EH11" s="254"/>
      <c r="EI11" s="254"/>
      <c r="EJ11" s="254"/>
      <c r="EK11" s="254"/>
      <c r="EL11" s="254"/>
      <c r="EM11" s="254"/>
      <c r="EN11" s="254"/>
      <c r="EO11" s="254"/>
      <c r="EP11" s="254"/>
      <c r="EQ11" s="254"/>
      <c r="ER11" s="254"/>
      <c r="ES11" s="254"/>
      <c r="ET11" s="254"/>
      <c r="EU11" s="254"/>
      <c r="EV11" s="254"/>
      <c r="EW11" s="254"/>
      <c r="EX11" s="254"/>
      <c r="EY11" s="254"/>
      <c r="EZ11" s="254"/>
      <c r="FA11" s="254"/>
      <c r="FB11" s="254"/>
      <c r="FC11" s="254"/>
      <c r="FD11" s="254"/>
      <c r="FE11" s="254"/>
      <c r="FF11" s="254"/>
      <c r="FG11" s="254"/>
      <c r="FH11" s="254"/>
      <c r="FI11" s="254"/>
      <c r="FJ11" s="254"/>
      <c r="FK11" s="254"/>
    </row>
    <row r="12" spans="68:167" s="55" customFormat="1" ht="9.75" customHeight="1">
      <c r="BP12" s="239" t="s">
        <v>344</v>
      </c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39"/>
    </row>
    <row r="13" spans="68:167" s="54" customFormat="1" ht="10.5" customHeight="1"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90"/>
      <c r="CM13" s="90"/>
      <c r="DT13" s="90"/>
      <c r="DU13" s="90"/>
      <c r="DV13" s="90"/>
      <c r="DW13" s="90"/>
      <c r="DX13" s="90"/>
      <c r="DY13" s="240"/>
      <c r="DZ13" s="240"/>
      <c r="EA13" s="240"/>
      <c r="EB13" s="240"/>
      <c r="EC13" s="240"/>
      <c r="ED13" s="240"/>
      <c r="EE13" s="240"/>
      <c r="EF13" s="240"/>
      <c r="EG13" s="240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0"/>
      <c r="ET13" s="240"/>
      <c r="EU13" s="240"/>
      <c r="EV13" s="240"/>
      <c r="EW13" s="240"/>
      <c r="EX13" s="240"/>
      <c r="EY13" s="240"/>
      <c r="EZ13" s="240"/>
      <c r="FA13" s="240"/>
      <c r="FB13" s="240"/>
      <c r="FC13" s="240"/>
      <c r="FD13" s="240"/>
      <c r="FE13" s="240"/>
      <c r="FF13" s="240"/>
      <c r="FG13" s="240"/>
      <c r="FH13" s="240"/>
      <c r="FI13" s="240"/>
      <c r="FJ13" s="240"/>
      <c r="FK13" s="240"/>
    </row>
    <row r="14" spans="68:167" s="55" customFormat="1" ht="9.75" customHeight="1">
      <c r="BP14" s="239" t="s">
        <v>62</v>
      </c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89"/>
      <c r="CM14" s="89"/>
      <c r="DY14" s="251" t="s">
        <v>295</v>
      </c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  <c r="FE14" s="251"/>
      <c r="FF14" s="251"/>
      <c r="FG14" s="251"/>
      <c r="FH14" s="251"/>
      <c r="FI14" s="251"/>
      <c r="FJ14" s="251"/>
      <c r="FK14" s="251"/>
    </row>
    <row r="15" spans="68:167" s="54" customFormat="1" ht="10.5" customHeight="1">
      <c r="BP15" s="66" t="s">
        <v>293</v>
      </c>
      <c r="BQ15" s="245"/>
      <c r="BR15" s="245"/>
      <c r="BS15" s="245"/>
      <c r="BT15" s="245"/>
      <c r="BU15" s="245"/>
      <c r="BV15" s="246" t="s">
        <v>293</v>
      </c>
      <c r="BW15" s="246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52">
        <v>20</v>
      </c>
      <c r="CV15" s="252"/>
      <c r="CW15" s="252"/>
      <c r="CX15" s="252"/>
      <c r="CY15" s="247"/>
      <c r="CZ15" s="247"/>
      <c r="DA15" s="247"/>
      <c r="DB15" s="246" t="s">
        <v>292</v>
      </c>
      <c r="DC15" s="246"/>
      <c r="DD15" s="246"/>
      <c r="FK15" s="66"/>
    </row>
    <row r="16" spans="2:154" s="88" customFormat="1" ht="15" customHeight="1">
      <c r="B16" s="248" t="s">
        <v>343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248"/>
      <c r="DI16" s="248"/>
      <c r="DJ16" s="248"/>
      <c r="DK16" s="248"/>
      <c r="DL16" s="248"/>
      <c r="DM16" s="248"/>
      <c r="DN16" s="248"/>
      <c r="DO16" s="248"/>
      <c r="DP16" s="248"/>
      <c r="DQ16" s="248"/>
      <c r="DR16" s="248"/>
      <c r="DS16" s="248"/>
      <c r="DT16" s="248"/>
      <c r="DU16" s="248"/>
      <c r="DV16" s="248"/>
      <c r="DW16" s="248"/>
      <c r="DX16" s="248"/>
      <c r="DY16" s="248"/>
      <c r="DZ16" s="248"/>
      <c r="EA16" s="248"/>
      <c r="EB16" s="248"/>
      <c r="EC16" s="248"/>
      <c r="ED16" s="248"/>
      <c r="EE16" s="248"/>
      <c r="EF16" s="248"/>
      <c r="EG16" s="248"/>
      <c r="EH16" s="248"/>
      <c r="EI16" s="248"/>
      <c r="EJ16" s="248"/>
      <c r="EK16" s="248"/>
      <c r="EL16" s="248"/>
      <c r="EM16" s="248"/>
      <c r="EN16" s="248"/>
      <c r="EO16" s="248"/>
      <c r="EP16" s="248"/>
      <c r="EQ16" s="248"/>
      <c r="ER16" s="248"/>
      <c r="ES16" s="248"/>
      <c r="ET16" s="248"/>
      <c r="EU16" s="248"/>
      <c r="EV16" s="248"/>
      <c r="EW16" s="248"/>
      <c r="EX16" s="248"/>
    </row>
    <row r="17" spans="1:167" s="54" customFormat="1" ht="12" customHeight="1" thickBot="1">
      <c r="A17" s="87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I17" s="86" t="s">
        <v>342</v>
      </c>
      <c r="EJ17" s="244"/>
      <c r="EK17" s="244"/>
      <c r="EL17" s="244"/>
      <c r="EM17" s="244"/>
      <c r="EN17" s="85" t="s">
        <v>341</v>
      </c>
      <c r="EO17" s="85"/>
      <c r="EP17" s="85"/>
      <c r="EQ17" s="85"/>
      <c r="EZ17" s="241" t="s">
        <v>340</v>
      </c>
      <c r="FA17" s="242"/>
      <c r="FB17" s="242"/>
      <c r="FC17" s="242"/>
      <c r="FD17" s="242"/>
      <c r="FE17" s="242"/>
      <c r="FF17" s="242"/>
      <c r="FG17" s="242"/>
      <c r="FH17" s="242"/>
      <c r="FI17" s="242"/>
      <c r="FJ17" s="242"/>
      <c r="FK17" s="243"/>
    </row>
    <row r="18" spans="132:167" s="54" customFormat="1" ht="12" customHeight="1">
      <c r="EB18" s="85"/>
      <c r="EC18" s="85"/>
      <c r="ED18" s="85"/>
      <c r="EE18" s="85"/>
      <c r="EF18" s="84"/>
      <c r="EG18" s="84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8"/>
      <c r="ES18" s="68"/>
      <c r="ET18" s="68"/>
      <c r="EU18" s="68"/>
      <c r="EW18" s="67"/>
      <c r="EX18" s="68" t="s">
        <v>339</v>
      </c>
      <c r="EZ18" s="342" t="s">
        <v>338</v>
      </c>
      <c r="FA18" s="343"/>
      <c r="FB18" s="343"/>
      <c r="FC18" s="343"/>
      <c r="FD18" s="343"/>
      <c r="FE18" s="343"/>
      <c r="FF18" s="343"/>
      <c r="FG18" s="343"/>
      <c r="FH18" s="343"/>
      <c r="FI18" s="343"/>
      <c r="FJ18" s="343"/>
      <c r="FK18" s="344"/>
    </row>
    <row r="19" spans="43:167" s="54" customFormat="1" ht="10.5" customHeight="1">
      <c r="AQ19" s="66" t="s">
        <v>337</v>
      </c>
      <c r="AR19" s="245"/>
      <c r="AS19" s="245"/>
      <c r="AT19" s="245"/>
      <c r="AU19" s="245"/>
      <c r="AV19" s="245"/>
      <c r="AW19" s="246" t="s">
        <v>293</v>
      </c>
      <c r="AX19" s="246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52">
        <v>20</v>
      </c>
      <c r="BW19" s="252"/>
      <c r="BX19" s="252"/>
      <c r="BY19" s="252"/>
      <c r="BZ19" s="247"/>
      <c r="CA19" s="247"/>
      <c r="CB19" s="247"/>
      <c r="CC19" s="246" t="s">
        <v>292</v>
      </c>
      <c r="CD19" s="246"/>
      <c r="CE19" s="246"/>
      <c r="ER19" s="66"/>
      <c r="ES19" s="66"/>
      <c r="ET19" s="66"/>
      <c r="EU19" s="66"/>
      <c r="EX19" s="66" t="s">
        <v>336</v>
      </c>
      <c r="EZ19" s="345"/>
      <c r="FA19" s="346"/>
      <c r="FB19" s="346"/>
      <c r="FC19" s="346"/>
      <c r="FD19" s="346"/>
      <c r="FE19" s="346"/>
      <c r="FF19" s="346"/>
      <c r="FG19" s="346"/>
      <c r="FH19" s="346"/>
      <c r="FI19" s="346"/>
      <c r="FJ19" s="346"/>
      <c r="FK19" s="347"/>
    </row>
    <row r="20" spans="1:167" s="54" customFormat="1" ht="10.5" customHeight="1">
      <c r="A20" s="54" t="s">
        <v>335</v>
      </c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  <c r="EH20" s="253"/>
      <c r="EI20" s="253"/>
      <c r="EJ20" s="253"/>
      <c r="EK20" s="253"/>
      <c r="EL20" s="253"/>
      <c r="ER20" s="66"/>
      <c r="ES20" s="66"/>
      <c r="ET20" s="66"/>
      <c r="EU20" s="66"/>
      <c r="EX20" s="66"/>
      <c r="EZ20" s="255"/>
      <c r="FA20" s="256"/>
      <c r="FB20" s="256"/>
      <c r="FC20" s="256"/>
      <c r="FD20" s="256"/>
      <c r="FE20" s="256"/>
      <c r="FF20" s="256"/>
      <c r="FG20" s="256"/>
      <c r="FH20" s="256"/>
      <c r="FI20" s="256"/>
      <c r="FJ20" s="256"/>
      <c r="FK20" s="257"/>
    </row>
    <row r="21" spans="1:167" s="54" customFormat="1" ht="10.5" customHeight="1">
      <c r="A21" s="54" t="s">
        <v>334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254"/>
      <c r="DF21" s="254"/>
      <c r="DG21" s="254"/>
      <c r="DH21" s="254"/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254"/>
      <c r="DX21" s="254"/>
      <c r="DY21" s="254"/>
      <c r="DZ21" s="254"/>
      <c r="EA21" s="254"/>
      <c r="EB21" s="254"/>
      <c r="EC21" s="254"/>
      <c r="ED21" s="254"/>
      <c r="EE21" s="254"/>
      <c r="EF21" s="254"/>
      <c r="EG21" s="254"/>
      <c r="EH21" s="254"/>
      <c r="EI21" s="254"/>
      <c r="EJ21" s="254"/>
      <c r="EK21" s="254"/>
      <c r="EL21" s="254"/>
      <c r="ER21" s="66"/>
      <c r="ES21" s="66"/>
      <c r="ET21" s="66"/>
      <c r="EU21" s="66"/>
      <c r="EX21" s="66" t="s">
        <v>325</v>
      </c>
      <c r="EZ21" s="261"/>
      <c r="FA21" s="245"/>
      <c r="FB21" s="245"/>
      <c r="FC21" s="245"/>
      <c r="FD21" s="245"/>
      <c r="FE21" s="245"/>
      <c r="FF21" s="245"/>
      <c r="FG21" s="245"/>
      <c r="FH21" s="245"/>
      <c r="FI21" s="245"/>
      <c r="FJ21" s="245"/>
      <c r="FK21" s="262"/>
    </row>
    <row r="22" spans="1:167" s="54" customFormat="1" ht="3" customHeight="1" thickBo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R22" s="66"/>
      <c r="ES22" s="66"/>
      <c r="ET22" s="66"/>
      <c r="EU22" s="66"/>
      <c r="EX22" s="66"/>
      <c r="EZ22" s="255"/>
      <c r="FA22" s="256"/>
      <c r="FB22" s="256"/>
      <c r="FC22" s="256"/>
      <c r="FD22" s="256"/>
      <c r="FE22" s="256"/>
      <c r="FF22" s="256"/>
      <c r="FG22" s="256"/>
      <c r="FH22" s="256"/>
      <c r="FI22" s="256"/>
      <c r="FJ22" s="256"/>
      <c r="FK22" s="257"/>
    </row>
    <row r="23" spans="1:167" s="54" customFormat="1" ht="10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N23" s="77"/>
      <c r="AO23" s="83" t="s">
        <v>333</v>
      </c>
      <c r="AP23" s="77"/>
      <c r="AQ23" s="77"/>
      <c r="AR23" s="77"/>
      <c r="AY23" s="322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3"/>
      <c r="BZ23" s="324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R23" s="66"/>
      <c r="ES23" s="66"/>
      <c r="ET23" s="66"/>
      <c r="EU23" s="66"/>
      <c r="EX23" s="66" t="s">
        <v>332</v>
      </c>
      <c r="EZ23" s="258"/>
      <c r="FA23" s="259"/>
      <c r="FB23" s="259"/>
      <c r="FC23" s="259"/>
      <c r="FD23" s="259"/>
      <c r="FE23" s="259"/>
      <c r="FF23" s="259"/>
      <c r="FG23" s="259"/>
      <c r="FH23" s="259"/>
      <c r="FI23" s="259"/>
      <c r="FJ23" s="259"/>
      <c r="FK23" s="260"/>
    </row>
    <row r="24" spans="1:167" s="54" customFormat="1" ht="3" customHeight="1" thickBo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Y24" s="325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  <c r="BN24" s="326"/>
      <c r="BO24" s="326"/>
      <c r="BP24" s="326"/>
      <c r="BQ24" s="326"/>
      <c r="BR24" s="326"/>
      <c r="BS24" s="326"/>
      <c r="BT24" s="326"/>
      <c r="BU24" s="326"/>
      <c r="BV24" s="326"/>
      <c r="BW24" s="326"/>
      <c r="BX24" s="326"/>
      <c r="BY24" s="326"/>
      <c r="BZ24" s="32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R24" s="66"/>
      <c r="ES24" s="66"/>
      <c r="ET24" s="66"/>
      <c r="EU24" s="66"/>
      <c r="EX24" s="66"/>
      <c r="EZ24" s="261"/>
      <c r="FA24" s="245"/>
      <c r="FB24" s="245"/>
      <c r="FC24" s="245"/>
      <c r="FD24" s="245"/>
      <c r="FE24" s="245"/>
      <c r="FF24" s="245"/>
      <c r="FG24" s="245"/>
      <c r="FH24" s="245"/>
      <c r="FI24" s="245"/>
      <c r="FJ24" s="245"/>
      <c r="FK24" s="262"/>
    </row>
    <row r="25" spans="1:167" s="54" customFormat="1" ht="10.5" customHeight="1">
      <c r="A25" s="54" t="s">
        <v>331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  <c r="DD25" s="293"/>
      <c r="DE25" s="293"/>
      <c r="DF25" s="293"/>
      <c r="DG25" s="293"/>
      <c r="DH25" s="293"/>
      <c r="DI25" s="293"/>
      <c r="DJ25" s="293"/>
      <c r="DK25" s="293"/>
      <c r="DL25" s="293"/>
      <c r="DM25" s="293"/>
      <c r="DN25" s="293"/>
      <c r="DO25" s="293"/>
      <c r="DP25" s="293"/>
      <c r="DQ25" s="293"/>
      <c r="DR25" s="293"/>
      <c r="DS25" s="293"/>
      <c r="DT25" s="293"/>
      <c r="DU25" s="293"/>
      <c r="DV25" s="293"/>
      <c r="DW25" s="293"/>
      <c r="DX25" s="293"/>
      <c r="DY25" s="293"/>
      <c r="DZ25" s="293"/>
      <c r="EA25" s="293"/>
      <c r="EB25" s="293"/>
      <c r="EC25" s="293"/>
      <c r="ED25" s="293"/>
      <c r="EE25" s="293"/>
      <c r="EF25" s="293"/>
      <c r="EG25" s="293"/>
      <c r="EH25" s="293"/>
      <c r="EI25" s="293"/>
      <c r="EJ25" s="293"/>
      <c r="EK25" s="293"/>
      <c r="EL25" s="293"/>
      <c r="ER25" s="66"/>
      <c r="ES25" s="66"/>
      <c r="ET25" s="66"/>
      <c r="EU25" s="66"/>
      <c r="EX25" s="68" t="s">
        <v>330</v>
      </c>
      <c r="EZ25" s="345"/>
      <c r="FA25" s="346"/>
      <c r="FB25" s="346"/>
      <c r="FC25" s="346"/>
      <c r="FD25" s="346"/>
      <c r="FE25" s="346"/>
      <c r="FF25" s="346"/>
      <c r="FG25" s="346"/>
      <c r="FH25" s="346"/>
      <c r="FI25" s="346"/>
      <c r="FJ25" s="346"/>
      <c r="FK25" s="347"/>
    </row>
    <row r="26" spans="1:167" s="54" customFormat="1" ht="10.5" customHeight="1">
      <c r="A26" s="54" t="s">
        <v>327</v>
      </c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  <c r="DB26" s="294"/>
      <c r="DC26" s="294"/>
      <c r="DD26" s="294"/>
      <c r="DE26" s="294"/>
      <c r="DF26" s="294"/>
      <c r="DG26" s="294"/>
      <c r="DH26" s="294"/>
      <c r="DI26" s="294"/>
      <c r="DJ26" s="294"/>
      <c r="DK26" s="294"/>
      <c r="DL26" s="294"/>
      <c r="DM26" s="294"/>
      <c r="DN26" s="294"/>
      <c r="DO26" s="294"/>
      <c r="DP26" s="294"/>
      <c r="DQ26" s="294"/>
      <c r="DR26" s="294"/>
      <c r="DS26" s="294"/>
      <c r="DT26" s="294"/>
      <c r="DU26" s="294"/>
      <c r="DV26" s="294"/>
      <c r="DW26" s="294"/>
      <c r="DX26" s="294"/>
      <c r="DY26" s="294"/>
      <c r="DZ26" s="294"/>
      <c r="EA26" s="294"/>
      <c r="EB26" s="294"/>
      <c r="EC26" s="294"/>
      <c r="ED26" s="294"/>
      <c r="EE26" s="294"/>
      <c r="EF26" s="294"/>
      <c r="EG26" s="294"/>
      <c r="EH26" s="294"/>
      <c r="EI26" s="294"/>
      <c r="EJ26" s="294"/>
      <c r="EK26" s="294"/>
      <c r="EL26" s="294"/>
      <c r="ER26" s="66"/>
      <c r="ES26" s="66"/>
      <c r="ET26" s="66"/>
      <c r="EU26" s="66"/>
      <c r="EX26" s="66"/>
      <c r="EZ26" s="255"/>
      <c r="FA26" s="256"/>
      <c r="FB26" s="256"/>
      <c r="FC26" s="256"/>
      <c r="FD26" s="256"/>
      <c r="FE26" s="256"/>
      <c r="FF26" s="256"/>
      <c r="FG26" s="256"/>
      <c r="FH26" s="256"/>
      <c r="FI26" s="256"/>
      <c r="FJ26" s="256"/>
      <c r="FK26" s="257"/>
    </row>
    <row r="27" spans="1:167" s="54" customFormat="1" ht="10.5" customHeight="1">
      <c r="A27" s="54" t="s">
        <v>329</v>
      </c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3"/>
      <c r="EB27" s="293"/>
      <c r="EC27" s="293"/>
      <c r="ED27" s="293"/>
      <c r="EE27" s="293"/>
      <c r="EF27" s="293"/>
      <c r="EG27" s="293"/>
      <c r="EH27" s="293"/>
      <c r="EI27" s="293"/>
      <c r="EJ27" s="293"/>
      <c r="EK27" s="293"/>
      <c r="EL27" s="293"/>
      <c r="ER27" s="66"/>
      <c r="ES27" s="66"/>
      <c r="ET27" s="66"/>
      <c r="EU27" s="66"/>
      <c r="EX27" s="66" t="s">
        <v>328</v>
      </c>
      <c r="EZ27" s="336"/>
      <c r="FA27" s="337"/>
      <c r="FB27" s="337"/>
      <c r="FC27" s="337"/>
      <c r="FD27" s="337"/>
      <c r="FE27" s="337"/>
      <c r="FF27" s="337"/>
      <c r="FG27" s="337"/>
      <c r="FH27" s="337"/>
      <c r="FI27" s="337"/>
      <c r="FJ27" s="337"/>
      <c r="FK27" s="338"/>
    </row>
    <row r="28" spans="1:167" s="54" customFormat="1" ht="10.5" customHeight="1">
      <c r="A28" s="54" t="s">
        <v>327</v>
      </c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4"/>
      <c r="CK28" s="294"/>
      <c r="CL28" s="294"/>
      <c r="CM28" s="294"/>
      <c r="CN28" s="294"/>
      <c r="CO28" s="294"/>
      <c r="CP28" s="294"/>
      <c r="CQ28" s="294"/>
      <c r="CR28" s="294"/>
      <c r="CS28" s="294"/>
      <c r="CT28" s="294"/>
      <c r="CU28" s="294"/>
      <c r="CV28" s="294"/>
      <c r="CW28" s="294"/>
      <c r="CX28" s="294"/>
      <c r="CY28" s="294"/>
      <c r="CZ28" s="294"/>
      <c r="DA28" s="294"/>
      <c r="DB28" s="294"/>
      <c r="DC28" s="294"/>
      <c r="DD28" s="294"/>
      <c r="DE28" s="294"/>
      <c r="DF28" s="294"/>
      <c r="DG28" s="294"/>
      <c r="DH28" s="294"/>
      <c r="DI28" s="294"/>
      <c r="DJ28" s="294"/>
      <c r="DK28" s="294"/>
      <c r="DL28" s="294"/>
      <c r="DM28" s="294"/>
      <c r="DN28" s="294"/>
      <c r="DO28" s="294"/>
      <c r="DP28" s="294"/>
      <c r="DQ28" s="294"/>
      <c r="DR28" s="294"/>
      <c r="DS28" s="294"/>
      <c r="DT28" s="294"/>
      <c r="DU28" s="294"/>
      <c r="DV28" s="294"/>
      <c r="DW28" s="294"/>
      <c r="DX28" s="294"/>
      <c r="DY28" s="294"/>
      <c r="DZ28" s="294"/>
      <c r="EA28" s="294"/>
      <c r="EB28" s="294"/>
      <c r="EC28" s="294"/>
      <c r="ED28" s="294"/>
      <c r="EE28" s="294"/>
      <c r="EF28" s="294"/>
      <c r="EG28" s="294"/>
      <c r="EH28" s="294"/>
      <c r="EI28" s="294"/>
      <c r="EJ28" s="294"/>
      <c r="EK28" s="294"/>
      <c r="EL28" s="294"/>
      <c r="EN28" s="67"/>
      <c r="EO28" s="67"/>
      <c r="EP28" s="67"/>
      <c r="EQ28" s="67"/>
      <c r="ER28" s="68"/>
      <c r="ES28" s="68"/>
      <c r="ET28" s="68"/>
      <c r="EU28" s="68"/>
      <c r="EW28" s="67"/>
      <c r="EZ28" s="255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7"/>
    </row>
    <row r="29" spans="1:167" s="54" customFormat="1" ht="10.5" customHeight="1">
      <c r="A29" s="54" t="s">
        <v>326</v>
      </c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3"/>
      <c r="DN29" s="293"/>
      <c r="DO29" s="293"/>
      <c r="DP29" s="293"/>
      <c r="DQ29" s="293"/>
      <c r="DR29" s="293"/>
      <c r="DS29" s="293"/>
      <c r="DT29" s="293"/>
      <c r="DU29" s="293"/>
      <c r="DV29" s="293"/>
      <c r="DW29" s="293"/>
      <c r="DX29" s="293"/>
      <c r="DY29" s="293"/>
      <c r="DZ29" s="293"/>
      <c r="EA29" s="293"/>
      <c r="EB29" s="293"/>
      <c r="EC29" s="293"/>
      <c r="ED29" s="293"/>
      <c r="EE29" s="293"/>
      <c r="EF29" s="293"/>
      <c r="EG29" s="293"/>
      <c r="EH29" s="293"/>
      <c r="EI29" s="293"/>
      <c r="EJ29" s="293"/>
      <c r="EK29" s="293"/>
      <c r="EL29" s="293"/>
      <c r="EN29" s="67"/>
      <c r="EO29" s="67"/>
      <c r="EP29" s="67"/>
      <c r="EQ29" s="67"/>
      <c r="ER29" s="68"/>
      <c r="ES29" s="68"/>
      <c r="ET29" s="68"/>
      <c r="EU29" s="68"/>
      <c r="EW29" s="67"/>
      <c r="EX29" s="66" t="s">
        <v>325</v>
      </c>
      <c r="EZ29" s="261"/>
      <c r="FA29" s="245"/>
      <c r="FB29" s="245"/>
      <c r="FC29" s="245"/>
      <c r="FD29" s="245"/>
      <c r="FE29" s="245"/>
      <c r="FF29" s="245"/>
      <c r="FG29" s="245"/>
      <c r="FH29" s="245"/>
      <c r="FI29" s="245"/>
      <c r="FJ29" s="245"/>
      <c r="FK29" s="262"/>
    </row>
    <row r="30" spans="1:167" s="54" customFormat="1" ht="10.5" customHeight="1">
      <c r="A30" s="54" t="s">
        <v>324</v>
      </c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67"/>
      <c r="EK30" s="67"/>
      <c r="EL30" s="67"/>
      <c r="EM30" s="67"/>
      <c r="EN30" s="67"/>
      <c r="EO30" s="67"/>
      <c r="EP30" s="67"/>
      <c r="EQ30" s="67"/>
      <c r="ER30" s="68"/>
      <c r="ES30" s="68"/>
      <c r="ET30" s="68"/>
      <c r="EU30" s="68"/>
      <c r="EW30" s="67"/>
      <c r="EX30" s="66" t="s">
        <v>323</v>
      </c>
      <c r="EZ30" s="336"/>
      <c r="FA30" s="337"/>
      <c r="FB30" s="337"/>
      <c r="FC30" s="337"/>
      <c r="FD30" s="337"/>
      <c r="FE30" s="337"/>
      <c r="FF30" s="337"/>
      <c r="FG30" s="337"/>
      <c r="FH30" s="337"/>
      <c r="FI30" s="337"/>
      <c r="FJ30" s="337"/>
      <c r="FK30" s="338"/>
    </row>
    <row r="31" spans="12:167" s="54" customFormat="1" ht="10.5" customHeight="1" thickBot="1"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67"/>
      <c r="EK31" s="67"/>
      <c r="EL31" s="67"/>
      <c r="EM31" s="67"/>
      <c r="EN31" s="67"/>
      <c r="EO31" s="67"/>
      <c r="EP31" s="67"/>
      <c r="EQ31" s="67"/>
      <c r="ER31" s="68"/>
      <c r="ES31" s="68"/>
      <c r="ET31" s="68"/>
      <c r="EU31" s="68"/>
      <c r="EW31" s="67"/>
      <c r="EX31" s="66" t="s">
        <v>322</v>
      </c>
      <c r="EZ31" s="348"/>
      <c r="FA31" s="349"/>
      <c r="FB31" s="349"/>
      <c r="FC31" s="349"/>
      <c r="FD31" s="349"/>
      <c r="FE31" s="349"/>
      <c r="FF31" s="349"/>
      <c r="FG31" s="349"/>
      <c r="FH31" s="349"/>
      <c r="FI31" s="349"/>
      <c r="FJ31" s="349"/>
      <c r="FK31" s="350"/>
    </row>
    <row r="32" spans="12:167" s="55" customFormat="1" ht="10.5" customHeight="1" thickBot="1">
      <c r="L32" s="239" t="s">
        <v>321</v>
      </c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0"/>
      <c r="EK32" s="80"/>
      <c r="EL32" s="80"/>
      <c r="EM32" s="80"/>
      <c r="EN32" s="80"/>
      <c r="EO32" s="80"/>
      <c r="EP32" s="80"/>
      <c r="EQ32" s="80"/>
      <c r="ER32" s="81"/>
      <c r="ES32" s="81"/>
      <c r="ET32" s="81"/>
      <c r="EU32" s="81"/>
      <c r="EW32" s="80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</row>
    <row r="33" spans="50:167" s="54" customFormat="1" ht="12" thickBot="1">
      <c r="AX33" s="78"/>
      <c r="AY33" s="78"/>
      <c r="AZ33" s="78"/>
      <c r="BA33" s="78"/>
      <c r="BB33" s="78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CB33" s="76"/>
      <c r="CC33" s="76"/>
      <c r="CD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I33" s="76"/>
      <c r="EL33" s="68" t="s">
        <v>59</v>
      </c>
      <c r="EN33" s="333"/>
      <c r="EO33" s="334"/>
      <c r="EP33" s="334"/>
      <c r="EQ33" s="334"/>
      <c r="ER33" s="334"/>
      <c r="ES33" s="334"/>
      <c r="ET33" s="334"/>
      <c r="EU33" s="334"/>
      <c r="EV33" s="334"/>
      <c r="EW33" s="334"/>
      <c r="EX33" s="334"/>
      <c r="EY33" s="334"/>
      <c r="EZ33" s="334"/>
      <c r="FA33" s="334"/>
      <c r="FB33" s="334"/>
      <c r="FC33" s="334"/>
      <c r="FD33" s="334"/>
      <c r="FE33" s="334"/>
      <c r="FF33" s="334"/>
      <c r="FG33" s="334"/>
      <c r="FH33" s="334"/>
      <c r="FI33" s="334"/>
      <c r="FJ33" s="334"/>
      <c r="FK33" s="335"/>
    </row>
    <row r="34" spans="1:167" s="54" customFormat="1" ht="4.5" customHeight="1">
      <c r="A34" s="77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67"/>
      <c r="EK34" s="67"/>
      <c r="EL34" s="67"/>
      <c r="EM34" s="67"/>
      <c r="EN34" s="67"/>
      <c r="EO34" s="67"/>
      <c r="EP34" s="67"/>
      <c r="EQ34" s="67"/>
      <c r="ER34" s="68"/>
      <c r="ES34" s="68"/>
      <c r="ET34" s="68"/>
      <c r="EU34" s="68"/>
      <c r="EW34" s="67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</row>
    <row r="35" spans="1:167" s="54" customFormat="1" ht="10.5" customHeight="1">
      <c r="A35" s="299" t="s">
        <v>320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1" t="s">
        <v>319</v>
      </c>
      <c r="AF35" s="300"/>
      <c r="AG35" s="300"/>
      <c r="AH35" s="300"/>
      <c r="AI35" s="300"/>
      <c r="AJ35" s="300"/>
      <c r="AK35" s="300"/>
      <c r="AL35" s="300"/>
      <c r="AM35" s="300"/>
      <c r="AN35" s="300"/>
      <c r="AO35" s="302" t="s">
        <v>318</v>
      </c>
      <c r="AP35" s="303"/>
      <c r="AQ35" s="303"/>
      <c r="AR35" s="303"/>
      <c r="AS35" s="303"/>
      <c r="AT35" s="303"/>
      <c r="AU35" s="303"/>
      <c r="AV35" s="303"/>
      <c r="AW35" s="303"/>
      <c r="AX35" s="303"/>
      <c r="AY35" s="301" t="s">
        <v>317</v>
      </c>
      <c r="AZ35" s="300"/>
      <c r="BA35" s="300"/>
      <c r="BB35" s="300"/>
      <c r="BC35" s="300"/>
      <c r="BD35" s="300"/>
      <c r="BE35" s="300"/>
      <c r="BF35" s="300"/>
      <c r="BG35" s="300"/>
      <c r="BH35" s="300"/>
      <c r="BI35" s="264" t="s">
        <v>316</v>
      </c>
      <c r="BJ35" s="265"/>
      <c r="BK35" s="265"/>
      <c r="BL35" s="265"/>
      <c r="BM35" s="265"/>
      <c r="BN35" s="265"/>
      <c r="BO35" s="265"/>
      <c r="BP35" s="265"/>
      <c r="BQ35" s="265"/>
      <c r="BR35" s="265"/>
      <c r="BS35" s="265"/>
      <c r="BT35" s="265"/>
      <c r="BU35" s="265"/>
      <c r="BV35" s="265"/>
      <c r="BW35" s="265"/>
      <c r="BX35" s="265"/>
      <c r="BY35" s="265"/>
      <c r="BZ35" s="265"/>
      <c r="CA35" s="265"/>
      <c r="CB35" s="265"/>
      <c r="CC35" s="265"/>
      <c r="CD35" s="265"/>
      <c r="CE35" s="265"/>
      <c r="CF35" s="265"/>
      <c r="CG35" s="265"/>
      <c r="CH35" s="265"/>
      <c r="CI35" s="265"/>
      <c r="CJ35" s="265"/>
      <c r="CK35" s="265"/>
      <c r="CL35" s="265"/>
      <c r="CM35" s="266"/>
      <c r="CN35" s="269" t="s">
        <v>315</v>
      </c>
      <c r="CO35" s="270"/>
      <c r="CP35" s="270"/>
      <c r="CQ35" s="270"/>
      <c r="CR35" s="270"/>
      <c r="CS35" s="270"/>
      <c r="CT35" s="270"/>
      <c r="CU35" s="270"/>
      <c r="CV35" s="270"/>
      <c r="CW35" s="270"/>
      <c r="CX35" s="270"/>
      <c r="CY35" s="270"/>
      <c r="CZ35" s="270"/>
      <c r="DA35" s="270"/>
      <c r="DB35" s="270"/>
      <c r="DC35" s="270"/>
      <c r="DD35" s="270"/>
      <c r="DE35" s="270"/>
      <c r="DF35" s="270"/>
      <c r="DG35" s="270"/>
      <c r="DH35" s="270"/>
      <c r="DI35" s="270"/>
      <c r="DJ35" s="270"/>
      <c r="DK35" s="270"/>
      <c r="DL35" s="270"/>
      <c r="DM35" s="270"/>
      <c r="DN35" s="270"/>
      <c r="DO35" s="271"/>
      <c r="DP35" s="279" t="s">
        <v>314</v>
      </c>
      <c r="DQ35" s="280"/>
      <c r="DR35" s="280"/>
      <c r="DS35" s="280"/>
      <c r="DT35" s="280"/>
      <c r="DU35" s="280"/>
      <c r="DV35" s="280"/>
      <c r="DW35" s="280"/>
      <c r="DX35" s="280"/>
      <c r="DY35" s="280"/>
      <c r="DZ35" s="280"/>
      <c r="EA35" s="280"/>
      <c r="EB35" s="280"/>
      <c r="EC35" s="280"/>
      <c r="ED35" s="280"/>
      <c r="EE35" s="280"/>
      <c r="EF35" s="280"/>
      <c r="EG35" s="280"/>
      <c r="EH35" s="280"/>
      <c r="EI35" s="280"/>
      <c r="EJ35" s="280"/>
      <c r="EK35" s="280"/>
      <c r="EL35" s="280"/>
      <c r="EM35" s="280"/>
      <c r="EN35" s="280"/>
      <c r="EO35" s="280"/>
      <c r="EP35" s="280"/>
      <c r="EQ35" s="280"/>
      <c r="ER35" s="280"/>
      <c r="ES35" s="280"/>
      <c r="ET35" s="280"/>
      <c r="EU35" s="280"/>
      <c r="EV35" s="280"/>
      <c r="EW35" s="280"/>
      <c r="EX35" s="280"/>
      <c r="EY35" s="280"/>
      <c r="EZ35" s="280"/>
      <c r="FA35" s="280"/>
      <c r="FB35" s="280"/>
      <c r="FC35" s="280"/>
      <c r="FD35" s="280"/>
      <c r="FE35" s="280"/>
      <c r="FF35" s="280"/>
      <c r="FG35" s="280"/>
      <c r="FH35" s="280"/>
      <c r="FI35" s="280"/>
      <c r="FJ35" s="280"/>
      <c r="FK35" s="280"/>
    </row>
    <row r="36" spans="1:167" s="54" customFormat="1" ht="10.5" customHeight="1">
      <c r="A36" s="299"/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1"/>
      <c r="AF36" s="300"/>
      <c r="AG36" s="300"/>
      <c r="AH36" s="300"/>
      <c r="AI36" s="300"/>
      <c r="AJ36" s="300"/>
      <c r="AK36" s="300"/>
      <c r="AL36" s="300"/>
      <c r="AM36" s="300"/>
      <c r="AN36" s="300"/>
      <c r="AO36" s="302"/>
      <c r="AP36" s="303"/>
      <c r="AQ36" s="303"/>
      <c r="AR36" s="303"/>
      <c r="AS36" s="303"/>
      <c r="AT36" s="303"/>
      <c r="AU36" s="303"/>
      <c r="AV36" s="303"/>
      <c r="AW36" s="303"/>
      <c r="AX36" s="303"/>
      <c r="AY36" s="301"/>
      <c r="AZ36" s="300"/>
      <c r="BA36" s="300"/>
      <c r="BB36" s="300"/>
      <c r="BC36" s="300"/>
      <c r="BD36" s="300"/>
      <c r="BE36" s="300"/>
      <c r="BF36" s="300"/>
      <c r="BG36" s="300"/>
      <c r="BH36" s="300"/>
      <c r="BI36" s="267" t="s">
        <v>313</v>
      </c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8"/>
      <c r="CN36" s="272"/>
      <c r="CO36" s="273"/>
      <c r="CP36" s="273"/>
      <c r="CQ36" s="273"/>
      <c r="CR36" s="273"/>
      <c r="CS36" s="273"/>
      <c r="CT36" s="273"/>
      <c r="CU36" s="273"/>
      <c r="CV36" s="273"/>
      <c r="CW36" s="273"/>
      <c r="CX36" s="273"/>
      <c r="CY36" s="273"/>
      <c r="CZ36" s="273"/>
      <c r="DA36" s="273"/>
      <c r="DB36" s="273"/>
      <c r="DC36" s="273"/>
      <c r="DD36" s="273"/>
      <c r="DE36" s="273"/>
      <c r="DF36" s="273"/>
      <c r="DG36" s="273"/>
      <c r="DH36" s="273"/>
      <c r="DI36" s="273"/>
      <c r="DJ36" s="273"/>
      <c r="DK36" s="273"/>
      <c r="DL36" s="273"/>
      <c r="DM36" s="273"/>
      <c r="DN36" s="273"/>
      <c r="DO36" s="274"/>
      <c r="DP36" s="281"/>
      <c r="DQ36" s="282"/>
      <c r="DR36" s="282"/>
      <c r="DS36" s="282"/>
      <c r="DT36" s="282"/>
      <c r="DU36" s="282"/>
      <c r="DV36" s="282"/>
      <c r="DW36" s="282"/>
      <c r="DX36" s="282"/>
      <c r="DY36" s="282"/>
      <c r="DZ36" s="282"/>
      <c r="EA36" s="282"/>
      <c r="EB36" s="282"/>
      <c r="EC36" s="282"/>
      <c r="ED36" s="282"/>
      <c r="EE36" s="282"/>
      <c r="EF36" s="282"/>
      <c r="EG36" s="282"/>
      <c r="EH36" s="282"/>
      <c r="EI36" s="282"/>
      <c r="EJ36" s="282"/>
      <c r="EK36" s="282"/>
      <c r="EL36" s="282"/>
      <c r="EM36" s="282"/>
      <c r="EN36" s="282"/>
      <c r="EO36" s="282"/>
      <c r="EP36" s="282"/>
      <c r="EQ36" s="282"/>
      <c r="ER36" s="282"/>
      <c r="ES36" s="282"/>
      <c r="ET36" s="282"/>
      <c r="EU36" s="282"/>
      <c r="EV36" s="282"/>
      <c r="EW36" s="282"/>
      <c r="EX36" s="282"/>
      <c r="EY36" s="282"/>
      <c r="EZ36" s="282"/>
      <c r="FA36" s="282"/>
      <c r="FB36" s="282"/>
      <c r="FC36" s="282"/>
      <c r="FD36" s="282"/>
      <c r="FE36" s="282"/>
      <c r="FF36" s="282"/>
      <c r="FG36" s="282"/>
      <c r="FH36" s="282"/>
      <c r="FI36" s="282"/>
      <c r="FJ36" s="282"/>
      <c r="FK36" s="282"/>
    </row>
    <row r="37" spans="1:167" s="69" customFormat="1" ht="10.5" customHeight="1">
      <c r="A37" s="299"/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0"/>
      <c r="AZ37" s="300"/>
      <c r="BA37" s="300"/>
      <c r="BB37" s="300"/>
      <c r="BC37" s="300"/>
      <c r="BD37" s="300"/>
      <c r="BE37" s="300"/>
      <c r="BF37" s="300"/>
      <c r="BG37" s="300"/>
      <c r="BH37" s="300"/>
      <c r="BI37" s="7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66" t="s">
        <v>312</v>
      </c>
      <c r="CB37" s="247"/>
      <c r="CC37" s="247"/>
      <c r="CD37" s="247"/>
      <c r="CE37" s="54" t="s">
        <v>292</v>
      </c>
      <c r="CF37" s="54"/>
      <c r="CG37" s="54"/>
      <c r="CH37" s="54"/>
      <c r="CI37" s="54"/>
      <c r="CJ37" s="54"/>
      <c r="CK37" s="54"/>
      <c r="CL37" s="54"/>
      <c r="CM37" s="73"/>
      <c r="CN37" s="272"/>
      <c r="CO37" s="273"/>
      <c r="CP37" s="273"/>
      <c r="CQ37" s="273"/>
      <c r="CR37" s="273"/>
      <c r="CS37" s="273"/>
      <c r="CT37" s="273"/>
      <c r="CU37" s="273"/>
      <c r="CV37" s="273"/>
      <c r="CW37" s="273"/>
      <c r="CX37" s="273"/>
      <c r="CY37" s="273"/>
      <c r="CZ37" s="273"/>
      <c r="DA37" s="273"/>
      <c r="DB37" s="273"/>
      <c r="DC37" s="273"/>
      <c r="DD37" s="273"/>
      <c r="DE37" s="273"/>
      <c r="DF37" s="273"/>
      <c r="DG37" s="273"/>
      <c r="DH37" s="273"/>
      <c r="DI37" s="273"/>
      <c r="DJ37" s="273"/>
      <c r="DK37" s="273"/>
      <c r="DL37" s="273"/>
      <c r="DM37" s="273"/>
      <c r="DN37" s="273"/>
      <c r="DO37" s="274"/>
      <c r="DP37" s="281"/>
      <c r="DQ37" s="282"/>
      <c r="DR37" s="282"/>
      <c r="DS37" s="282"/>
      <c r="DT37" s="282"/>
      <c r="DU37" s="282"/>
      <c r="DV37" s="282"/>
      <c r="DW37" s="282"/>
      <c r="DX37" s="282"/>
      <c r="DY37" s="282"/>
      <c r="DZ37" s="282"/>
      <c r="EA37" s="282"/>
      <c r="EB37" s="282"/>
      <c r="EC37" s="282"/>
      <c r="ED37" s="282"/>
      <c r="EE37" s="282"/>
      <c r="EF37" s="282"/>
      <c r="EG37" s="282"/>
      <c r="EH37" s="282"/>
      <c r="EI37" s="282"/>
      <c r="EJ37" s="282"/>
      <c r="EK37" s="282"/>
      <c r="EL37" s="282"/>
      <c r="EM37" s="282"/>
      <c r="EN37" s="282"/>
      <c r="EO37" s="282"/>
      <c r="EP37" s="282"/>
      <c r="EQ37" s="282"/>
      <c r="ER37" s="282"/>
      <c r="ES37" s="282"/>
      <c r="ET37" s="282"/>
      <c r="EU37" s="282"/>
      <c r="EV37" s="282"/>
      <c r="EW37" s="282"/>
      <c r="EX37" s="282"/>
      <c r="EY37" s="282"/>
      <c r="EZ37" s="282"/>
      <c r="FA37" s="282"/>
      <c r="FB37" s="282"/>
      <c r="FC37" s="282"/>
      <c r="FD37" s="282"/>
      <c r="FE37" s="282"/>
      <c r="FF37" s="282"/>
      <c r="FG37" s="282"/>
      <c r="FH37" s="282"/>
      <c r="FI37" s="282"/>
      <c r="FJ37" s="282"/>
      <c r="FK37" s="282"/>
    </row>
    <row r="38" spans="1:167" s="69" customFormat="1" ht="3" customHeight="1">
      <c r="A38" s="299"/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0"/>
      <c r="AZ38" s="300"/>
      <c r="BA38" s="300"/>
      <c r="BB38" s="300"/>
      <c r="BC38" s="300"/>
      <c r="BD38" s="300"/>
      <c r="BE38" s="300"/>
      <c r="BF38" s="300"/>
      <c r="BG38" s="300"/>
      <c r="BH38" s="300"/>
      <c r="BI38" s="72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0"/>
      <c r="CN38" s="275"/>
      <c r="CO38" s="276"/>
      <c r="CP38" s="276"/>
      <c r="CQ38" s="276"/>
      <c r="CR38" s="276"/>
      <c r="CS38" s="276"/>
      <c r="CT38" s="276"/>
      <c r="CU38" s="276"/>
      <c r="CV38" s="276"/>
      <c r="CW38" s="276"/>
      <c r="CX38" s="276"/>
      <c r="CY38" s="276"/>
      <c r="CZ38" s="276"/>
      <c r="DA38" s="276"/>
      <c r="DB38" s="276"/>
      <c r="DC38" s="276"/>
      <c r="DD38" s="276"/>
      <c r="DE38" s="276"/>
      <c r="DF38" s="276"/>
      <c r="DG38" s="276"/>
      <c r="DH38" s="276"/>
      <c r="DI38" s="276"/>
      <c r="DJ38" s="276"/>
      <c r="DK38" s="276"/>
      <c r="DL38" s="276"/>
      <c r="DM38" s="276"/>
      <c r="DN38" s="276"/>
      <c r="DO38" s="277"/>
      <c r="DP38" s="283"/>
      <c r="DQ38" s="284"/>
      <c r="DR38" s="284"/>
      <c r="DS38" s="284"/>
      <c r="DT38" s="284"/>
      <c r="DU38" s="284"/>
      <c r="DV38" s="284"/>
      <c r="DW38" s="284"/>
      <c r="DX38" s="284"/>
      <c r="DY38" s="284"/>
      <c r="DZ38" s="284"/>
      <c r="EA38" s="284"/>
      <c r="EB38" s="284"/>
      <c r="EC38" s="284"/>
      <c r="ED38" s="284"/>
      <c r="EE38" s="284"/>
      <c r="EF38" s="284"/>
      <c r="EG38" s="284"/>
      <c r="EH38" s="284"/>
      <c r="EI38" s="284"/>
      <c r="EJ38" s="284"/>
      <c r="EK38" s="284"/>
      <c r="EL38" s="284"/>
      <c r="EM38" s="284"/>
      <c r="EN38" s="284"/>
      <c r="EO38" s="284"/>
      <c r="EP38" s="284"/>
      <c r="EQ38" s="284"/>
      <c r="ER38" s="284"/>
      <c r="ES38" s="284"/>
      <c r="ET38" s="284"/>
      <c r="EU38" s="284"/>
      <c r="EV38" s="284"/>
      <c r="EW38" s="284"/>
      <c r="EX38" s="284"/>
      <c r="EY38" s="284"/>
      <c r="EZ38" s="284"/>
      <c r="FA38" s="284"/>
      <c r="FB38" s="284"/>
      <c r="FC38" s="284"/>
      <c r="FD38" s="284"/>
      <c r="FE38" s="284"/>
      <c r="FF38" s="284"/>
      <c r="FG38" s="284"/>
      <c r="FH38" s="284"/>
      <c r="FI38" s="284"/>
      <c r="FJ38" s="284"/>
      <c r="FK38" s="284"/>
    </row>
    <row r="39" spans="1:167" s="69" customFormat="1" ht="14.25" customHeight="1">
      <c r="A39" s="299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285" t="s">
        <v>311</v>
      </c>
      <c r="BJ39" s="285"/>
      <c r="BK39" s="285"/>
      <c r="BL39" s="285"/>
      <c r="BM39" s="285"/>
      <c r="BN39" s="285"/>
      <c r="BO39" s="285"/>
      <c r="BP39" s="285"/>
      <c r="BQ39" s="285"/>
      <c r="BR39" s="285"/>
      <c r="BS39" s="285" t="s">
        <v>310</v>
      </c>
      <c r="BT39" s="285"/>
      <c r="BU39" s="285"/>
      <c r="BV39" s="285"/>
      <c r="BW39" s="285"/>
      <c r="BX39" s="285"/>
      <c r="BY39" s="285"/>
      <c r="BZ39" s="285"/>
      <c r="CA39" s="285"/>
      <c r="CB39" s="285"/>
      <c r="CC39" s="285"/>
      <c r="CD39" s="285"/>
      <c r="CE39" s="285"/>
      <c r="CF39" s="285"/>
      <c r="CG39" s="285"/>
      <c r="CH39" s="285"/>
      <c r="CI39" s="285"/>
      <c r="CJ39" s="285"/>
      <c r="CK39" s="285"/>
      <c r="CL39" s="285"/>
      <c r="CM39" s="285"/>
      <c r="CN39" s="286" t="s">
        <v>311</v>
      </c>
      <c r="CO39" s="295"/>
      <c r="CP39" s="295"/>
      <c r="CQ39" s="295"/>
      <c r="CR39" s="295"/>
      <c r="CS39" s="295"/>
      <c r="CT39" s="295"/>
      <c r="CU39" s="295"/>
      <c r="CV39" s="295"/>
      <c r="CW39" s="295"/>
      <c r="CX39" s="295"/>
      <c r="CY39" s="295"/>
      <c r="CZ39" s="295"/>
      <c r="DA39" s="296"/>
      <c r="DB39" s="286" t="s">
        <v>310</v>
      </c>
      <c r="DC39" s="295"/>
      <c r="DD39" s="295"/>
      <c r="DE39" s="295"/>
      <c r="DF39" s="295"/>
      <c r="DG39" s="295"/>
      <c r="DH39" s="295"/>
      <c r="DI39" s="295"/>
      <c r="DJ39" s="295"/>
      <c r="DK39" s="295"/>
      <c r="DL39" s="295"/>
      <c r="DM39" s="295"/>
      <c r="DN39" s="295"/>
      <c r="DO39" s="296"/>
      <c r="DP39" s="285" t="s">
        <v>309</v>
      </c>
      <c r="DQ39" s="285"/>
      <c r="DR39" s="285"/>
      <c r="DS39" s="285"/>
      <c r="DT39" s="285"/>
      <c r="DU39" s="285"/>
      <c r="DV39" s="285"/>
      <c r="DW39" s="285"/>
      <c r="DX39" s="285"/>
      <c r="DY39" s="285"/>
      <c r="DZ39" s="285"/>
      <c r="EA39" s="285"/>
      <c r="EB39" s="285"/>
      <c r="EC39" s="285"/>
      <c r="ED39" s="285"/>
      <c r="EE39" s="285"/>
      <c r="EF39" s="285"/>
      <c r="EG39" s="285"/>
      <c r="EH39" s="285"/>
      <c r="EI39" s="285"/>
      <c r="EJ39" s="285"/>
      <c r="EK39" s="285"/>
      <c r="EL39" s="285"/>
      <c r="EM39" s="285"/>
      <c r="EN39" s="285" t="s">
        <v>308</v>
      </c>
      <c r="EO39" s="285"/>
      <c r="EP39" s="285"/>
      <c r="EQ39" s="285"/>
      <c r="ER39" s="285"/>
      <c r="ES39" s="285"/>
      <c r="ET39" s="285"/>
      <c r="EU39" s="285"/>
      <c r="EV39" s="285"/>
      <c r="EW39" s="285"/>
      <c r="EX39" s="285"/>
      <c r="EY39" s="285"/>
      <c r="EZ39" s="285"/>
      <c r="FA39" s="285"/>
      <c r="FB39" s="285"/>
      <c r="FC39" s="285"/>
      <c r="FD39" s="285"/>
      <c r="FE39" s="285"/>
      <c r="FF39" s="285"/>
      <c r="FG39" s="285"/>
      <c r="FH39" s="285"/>
      <c r="FI39" s="285"/>
      <c r="FJ39" s="285"/>
      <c r="FK39" s="286"/>
    </row>
    <row r="40" spans="1:167" s="54" customFormat="1" ht="10.5" customHeight="1" thickBot="1">
      <c r="A40" s="296">
        <v>1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305">
        <v>2</v>
      </c>
      <c r="AF40" s="305"/>
      <c r="AG40" s="305"/>
      <c r="AH40" s="305"/>
      <c r="AI40" s="305"/>
      <c r="AJ40" s="305"/>
      <c r="AK40" s="305"/>
      <c r="AL40" s="305"/>
      <c r="AM40" s="305"/>
      <c r="AN40" s="305"/>
      <c r="AO40" s="305">
        <v>3</v>
      </c>
      <c r="AP40" s="305"/>
      <c r="AQ40" s="305"/>
      <c r="AR40" s="305"/>
      <c r="AS40" s="305"/>
      <c r="AT40" s="305"/>
      <c r="AU40" s="305"/>
      <c r="AV40" s="305"/>
      <c r="AW40" s="305"/>
      <c r="AX40" s="305"/>
      <c r="AY40" s="305">
        <v>4</v>
      </c>
      <c r="AZ40" s="305"/>
      <c r="BA40" s="305"/>
      <c r="BB40" s="305"/>
      <c r="BC40" s="305"/>
      <c r="BD40" s="305"/>
      <c r="BE40" s="305"/>
      <c r="BF40" s="305"/>
      <c r="BG40" s="305"/>
      <c r="BH40" s="305"/>
      <c r="BI40" s="249">
        <v>5</v>
      </c>
      <c r="BJ40" s="249"/>
      <c r="BK40" s="249"/>
      <c r="BL40" s="249"/>
      <c r="BM40" s="249"/>
      <c r="BN40" s="249"/>
      <c r="BO40" s="249"/>
      <c r="BP40" s="249"/>
      <c r="BQ40" s="249"/>
      <c r="BR40" s="249"/>
      <c r="BS40" s="305">
        <v>6</v>
      </c>
      <c r="BT40" s="305"/>
      <c r="BU40" s="305"/>
      <c r="BV40" s="305"/>
      <c r="BW40" s="305"/>
      <c r="BX40" s="305"/>
      <c r="BY40" s="305"/>
      <c r="BZ40" s="305"/>
      <c r="CA40" s="305"/>
      <c r="CB40" s="305"/>
      <c r="CC40" s="305"/>
      <c r="CD40" s="305"/>
      <c r="CE40" s="305"/>
      <c r="CF40" s="305"/>
      <c r="CG40" s="305"/>
      <c r="CH40" s="305"/>
      <c r="CI40" s="305"/>
      <c r="CJ40" s="305"/>
      <c r="CK40" s="305"/>
      <c r="CL40" s="305"/>
      <c r="CM40" s="305"/>
      <c r="CN40" s="249">
        <v>7</v>
      </c>
      <c r="CO40" s="249"/>
      <c r="CP40" s="249"/>
      <c r="CQ40" s="249"/>
      <c r="CR40" s="249"/>
      <c r="CS40" s="249"/>
      <c r="CT40" s="249"/>
      <c r="CU40" s="249"/>
      <c r="CV40" s="249"/>
      <c r="CW40" s="249"/>
      <c r="CX40" s="249"/>
      <c r="CY40" s="249"/>
      <c r="CZ40" s="249"/>
      <c r="DA40" s="249"/>
      <c r="DB40" s="249">
        <v>8</v>
      </c>
      <c r="DC40" s="249"/>
      <c r="DD40" s="249"/>
      <c r="DE40" s="249"/>
      <c r="DF40" s="249"/>
      <c r="DG40" s="249"/>
      <c r="DH40" s="249"/>
      <c r="DI40" s="249"/>
      <c r="DJ40" s="249"/>
      <c r="DK40" s="249"/>
      <c r="DL40" s="249"/>
      <c r="DM40" s="249"/>
      <c r="DN40" s="249"/>
      <c r="DO40" s="249"/>
      <c r="DP40" s="249">
        <v>9</v>
      </c>
      <c r="DQ40" s="249"/>
      <c r="DR40" s="249"/>
      <c r="DS40" s="249"/>
      <c r="DT40" s="249"/>
      <c r="DU40" s="249"/>
      <c r="DV40" s="249"/>
      <c r="DW40" s="249"/>
      <c r="DX40" s="249"/>
      <c r="DY40" s="249"/>
      <c r="DZ40" s="249"/>
      <c r="EA40" s="249"/>
      <c r="EB40" s="249"/>
      <c r="EC40" s="249"/>
      <c r="ED40" s="249"/>
      <c r="EE40" s="249"/>
      <c r="EF40" s="249"/>
      <c r="EG40" s="249"/>
      <c r="EH40" s="249"/>
      <c r="EI40" s="249"/>
      <c r="EJ40" s="249"/>
      <c r="EK40" s="249"/>
      <c r="EL40" s="249"/>
      <c r="EM40" s="249"/>
      <c r="EN40" s="249">
        <v>10</v>
      </c>
      <c r="EO40" s="249"/>
      <c r="EP40" s="249"/>
      <c r="EQ40" s="249"/>
      <c r="ER40" s="249"/>
      <c r="ES40" s="249"/>
      <c r="ET40" s="249"/>
      <c r="EU40" s="249"/>
      <c r="EV40" s="249"/>
      <c r="EW40" s="249"/>
      <c r="EX40" s="249"/>
      <c r="EY40" s="249"/>
      <c r="EZ40" s="249"/>
      <c r="FA40" s="249"/>
      <c r="FB40" s="249"/>
      <c r="FC40" s="249"/>
      <c r="FD40" s="249"/>
      <c r="FE40" s="249"/>
      <c r="FF40" s="249"/>
      <c r="FG40" s="249"/>
      <c r="FH40" s="249"/>
      <c r="FI40" s="249"/>
      <c r="FJ40" s="249"/>
      <c r="FK40" s="250"/>
    </row>
    <row r="41" spans="1:167" s="54" customFormat="1" ht="11.25" customHeight="1">
      <c r="A41" s="314"/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6"/>
      <c r="AE41" s="317"/>
      <c r="AF41" s="292"/>
      <c r="AG41" s="292"/>
      <c r="AH41" s="292"/>
      <c r="AI41" s="292"/>
      <c r="AJ41" s="292"/>
      <c r="AK41" s="292"/>
      <c r="AL41" s="292"/>
      <c r="AM41" s="292"/>
      <c r="AN41" s="292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78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78"/>
      <c r="DC41" s="278"/>
      <c r="DD41" s="278"/>
      <c r="DE41" s="278"/>
      <c r="DF41" s="278"/>
      <c r="DG41" s="278"/>
      <c r="DH41" s="278"/>
      <c r="DI41" s="278"/>
      <c r="DJ41" s="278"/>
      <c r="DK41" s="278"/>
      <c r="DL41" s="278"/>
      <c r="DM41" s="278"/>
      <c r="DN41" s="278"/>
      <c r="DO41" s="278"/>
      <c r="DP41" s="278"/>
      <c r="DQ41" s="278"/>
      <c r="DR41" s="278"/>
      <c r="DS41" s="278"/>
      <c r="DT41" s="278"/>
      <c r="DU41" s="278"/>
      <c r="DV41" s="278"/>
      <c r="DW41" s="278"/>
      <c r="DX41" s="278"/>
      <c r="DY41" s="278"/>
      <c r="DZ41" s="278"/>
      <c r="EA41" s="278"/>
      <c r="EB41" s="278"/>
      <c r="EC41" s="278"/>
      <c r="ED41" s="278"/>
      <c r="EE41" s="278"/>
      <c r="EF41" s="278"/>
      <c r="EG41" s="278"/>
      <c r="EH41" s="278"/>
      <c r="EI41" s="278"/>
      <c r="EJ41" s="278"/>
      <c r="EK41" s="278"/>
      <c r="EL41" s="278"/>
      <c r="EM41" s="278"/>
      <c r="EN41" s="278"/>
      <c r="EO41" s="278"/>
      <c r="EP41" s="278"/>
      <c r="EQ41" s="278"/>
      <c r="ER41" s="278"/>
      <c r="ES41" s="278"/>
      <c r="ET41" s="278"/>
      <c r="EU41" s="278"/>
      <c r="EV41" s="278"/>
      <c r="EW41" s="278"/>
      <c r="EX41" s="278"/>
      <c r="EY41" s="278"/>
      <c r="EZ41" s="278"/>
      <c r="FA41" s="278"/>
      <c r="FB41" s="278"/>
      <c r="FC41" s="278"/>
      <c r="FD41" s="278"/>
      <c r="FE41" s="278"/>
      <c r="FF41" s="278"/>
      <c r="FG41" s="278"/>
      <c r="FH41" s="278"/>
      <c r="FI41" s="278"/>
      <c r="FJ41" s="278"/>
      <c r="FK41" s="331"/>
    </row>
    <row r="42" spans="1:167" s="54" customFormat="1" ht="11.25" customHeight="1" thickBot="1">
      <c r="A42" s="312"/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3"/>
      <c r="AE42" s="330"/>
      <c r="AF42" s="298"/>
      <c r="AG42" s="298"/>
      <c r="AH42" s="298"/>
      <c r="AI42" s="298"/>
      <c r="AJ42" s="298"/>
      <c r="AK42" s="298"/>
      <c r="AL42" s="298"/>
      <c r="AM42" s="298"/>
      <c r="AN42" s="298"/>
      <c r="AO42" s="328"/>
      <c r="AP42" s="328"/>
      <c r="AQ42" s="328"/>
      <c r="AR42" s="328"/>
      <c r="AS42" s="328"/>
      <c r="AT42" s="328"/>
      <c r="AU42" s="328"/>
      <c r="AV42" s="328"/>
      <c r="AW42" s="328"/>
      <c r="AX42" s="32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321"/>
      <c r="BT42" s="321"/>
      <c r="BU42" s="321"/>
      <c r="BV42" s="321"/>
      <c r="BW42" s="321"/>
      <c r="BX42" s="321"/>
      <c r="BY42" s="321"/>
      <c r="BZ42" s="321"/>
      <c r="CA42" s="321"/>
      <c r="CB42" s="321"/>
      <c r="CC42" s="321"/>
      <c r="CD42" s="321"/>
      <c r="CE42" s="321"/>
      <c r="CF42" s="321"/>
      <c r="CG42" s="321"/>
      <c r="CH42" s="321"/>
      <c r="CI42" s="321"/>
      <c r="CJ42" s="321"/>
      <c r="CK42" s="321"/>
      <c r="CL42" s="321"/>
      <c r="CM42" s="321"/>
      <c r="CN42" s="329"/>
      <c r="CO42" s="329"/>
      <c r="CP42" s="329"/>
      <c r="CQ42" s="329"/>
      <c r="CR42" s="329"/>
      <c r="CS42" s="329"/>
      <c r="CT42" s="329"/>
      <c r="CU42" s="329"/>
      <c r="CV42" s="329"/>
      <c r="CW42" s="329"/>
      <c r="CX42" s="329"/>
      <c r="CY42" s="329"/>
      <c r="CZ42" s="329"/>
      <c r="DA42" s="329"/>
      <c r="DB42" s="321"/>
      <c r="DC42" s="321"/>
      <c r="DD42" s="321"/>
      <c r="DE42" s="321"/>
      <c r="DF42" s="321"/>
      <c r="DG42" s="321"/>
      <c r="DH42" s="321"/>
      <c r="DI42" s="321"/>
      <c r="DJ42" s="321"/>
      <c r="DK42" s="321"/>
      <c r="DL42" s="321"/>
      <c r="DM42" s="321"/>
      <c r="DN42" s="321"/>
      <c r="DO42" s="321"/>
      <c r="DP42" s="321"/>
      <c r="DQ42" s="321"/>
      <c r="DR42" s="321"/>
      <c r="DS42" s="321"/>
      <c r="DT42" s="321"/>
      <c r="DU42" s="321"/>
      <c r="DV42" s="321"/>
      <c r="DW42" s="321"/>
      <c r="DX42" s="321"/>
      <c r="DY42" s="321"/>
      <c r="DZ42" s="321"/>
      <c r="EA42" s="321"/>
      <c r="EB42" s="321"/>
      <c r="EC42" s="321"/>
      <c r="ED42" s="321"/>
      <c r="EE42" s="321"/>
      <c r="EF42" s="321"/>
      <c r="EG42" s="321"/>
      <c r="EH42" s="321"/>
      <c r="EI42" s="321"/>
      <c r="EJ42" s="321"/>
      <c r="EK42" s="321"/>
      <c r="EL42" s="321"/>
      <c r="EM42" s="321"/>
      <c r="EN42" s="321"/>
      <c r="EO42" s="321"/>
      <c r="EP42" s="321"/>
      <c r="EQ42" s="321"/>
      <c r="ER42" s="321"/>
      <c r="ES42" s="321"/>
      <c r="ET42" s="321"/>
      <c r="EU42" s="321"/>
      <c r="EV42" s="321"/>
      <c r="EW42" s="321"/>
      <c r="EX42" s="321"/>
      <c r="EY42" s="321"/>
      <c r="EZ42" s="321"/>
      <c r="FA42" s="321"/>
      <c r="FB42" s="321"/>
      <c r="FC42" s="321"/>
      <c r="FD42" s="321"/>
      <c r="FE42" s="321"/>
      <c r="FF42" s="321"/>
      <c r="FG42" s="321"/>
      <c r="FH42" s="321"/>
      <c r="FI42" s="321"/>
      <c r="FJ42" s="321"/>
      <c r="FK42" s="351"/>
    </row>
    <row r="43" spans="69:167" s="67" customFormat="1" ht="12" customHeight="1" thickBot="1">
      <c r="BQ43" s="68" t="s">
        <v>307</v>
      </c>
      <c r="BS43" s="288"/>
      <c r="BT43" s="289"/>
      <c r="BU43" s="289"/>
      <c r="BV43" s="289"/>
      <c r="BW43" s="289"/>
      <c r="BX43" s="289"/>
      <c r="BY43" s="289"/>
      <c r="BZ43" s="289"/>
      <c r="CA43" s="289"/>
      <c r="CB43" s="289"/>
      <c r="CC43" s="289"/>
      <c r="CD43" s="289"/>
      <c r="CE43" s="289"/>
      <c r="CF43" s="289"/>
      <c r="CG43" s="289"/>
      <c r="CH43" s="289"/>
      <c r="CI43" s="289"/>
      <c r="CJ43" s="289"/>
      <c r="CK43" s="289"/>
      <c r="CL43" s="289"/>
      <c r="CM43" s="290"/>
      <c r="CN43" s="297" t="s">
        <v>115</v>
      </c>
      <c r="CO43" s="297"/>
      <c r="CP43" s="297"/>
      <c r="CQ43" s="297"/>
      <c r="CR43" s="297"/>
      <c r="CS43" s="297"/>
      <c r="CT43" s="297"/>
      <c r="CU43" s="297"/>
      <c r="CV43" s="297"/>
      <c r="CW43" s="297"/>
      <c r="CX43" s="297"/>
      <c r="CY43" s="297"/>
      <c r="CZ43" s="297"/>
      <c r="DA43" s="29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7"/>
      <c r="DO43" s="287"/>
      <c r="DP43" s="291"/>
      <c r="DQ43" s="291"/>
      <c r="DR43" s="291"/>
      <c r="DS43" s="291"/>
      <c r="DT43" s="291"/>
      <c r="DU43" s="291"/>
      <c r="DV43" s="291"/>
      <c r="DW43" s="291"/>
      <c r="DX43" s="291"/>
      <c r="DY43" s="291"/>
      <c r="DZ43" s="291"/>
      <c r="EA43" s="291"/>
      <c r="EB43" s="291"/>
      <c r="EC43" s="291"/>
      <c r="ED43" s="291"/>
      <c r="EE43" s="291"/>
      <c r="EF43" s="291"/>
      <c r="EG43" s="291"/>
      <c r="EH43" s="291"/>
      <c r="EI43" s="291"/>
      <c r="EJ43" s="291"/>
      <c r="EK43" s="291"/>
      <c r="EL43" s="291"/>
      <c r="EM43" s="291"/>
      <c r="EN43" s="291"/>
      <c r="EO43" s="291"/>
      <c r="EP43" s="291"/>
      <c r="EQ43" s="291"/>
      <c r="ER43" s="291"/>
      <c r="ES43" s="291"/>
      <c r="ET43" s="291"/>
      <c r="EU43" s="291"/>
      <c r="EV43" s="291"/>
      <c r="EW43" s="291"/>
      <c r="EX43" s="291"/>
      <c r="EY43" s="291"/>
      <c r="EZ43" s="291"/>
      <c r="FA43" s="291"/>
      <c r="FB43" s="291"/>
      <c r="FC43" s="291"/>
      <c r="FD43" s="291"/>
      <c r="FE43" s="291"/>
      <c r="FF43" s="291"/>
      <c r="FG43" s="291"/>
      <c r="FH43" s="291"/>
      <c r="FI43" s="291"/>
      <c r="FJ43" s="291"/>
      <c r="FK43" s="332"/>
    </row>
    <row r="44" ht="4.5" customHeight="1" thickBot="1"/>
    <row r="45" spans="150:167" s="54" customFormat="1" ht="10.5" customHeight="1">
      <c r="ET45" s="66"/>
      <c r="EU45" s="66"/>
      <c r="EX45" s="66" t="s">
        <v>306</v>
      </c>
      <c r="EZ45" s="318"/>
      <c r="FA45" s="319"/>
      <c r="FB45" s="319"/>
      <c r="FC45" s="319"/>
      <c r="FD45" s="319"/>
      <c r="FE45" s="319"/>
      <c r="FF45" s="319"/>
      <c r="FG45" s="319"/>
      <c r="FH45" s="319"/>
      <c r="FI45" s="319"/>
      <c r="FJ45" s="319"/>
      <c r="FK45" s="320"/>
    </row>
    <row r="46" spans="1:167" s="54" customFormat="1" ht="10.5" customHeight="1" thickBot="1">
      <c r="A46" s="54" t="s">
        <v>305</v>
      </c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ET46" s="66"/>
      <c r="EU46" s="66"/>
      <c r="EW46" s="67"/>
      <c r="EX46" s="66" t="s">
        <v>304</v>
      </c>
      <c r="EZ46" s="339"/>
      <c r="FA46" s="340"/>
      <c r="FB46" s="340"/>
      <c r="FC46" s="340"/>
      <c r="FD46" s="340"/>
      <c r="FE46" s="340"/>
      <c r="FF46" s="340"/>
      <c r="FG46" s="340"/>
      <c r="FH46" s="340"/>
      <c r="FI46" s="340"/>
      <c r="FJ46" s="340"/>
      <c r="FK46" s="341"/>
    </row>
    <row r="47" spans="14:58" s="55" customFormat="1" ht="10.5" customHeight="1" thickBot="1">
      <c r="N47" s="239" t="s">
        <v>62</v>
      </c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H47" s="251" t="s">
        <v>295</v>
      </c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</row>
    <row r="48" spans="1:167" ht="10.5" customHeight="1">
      <c r="A48" s="54" t="s">
        <v>303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X48" s="306" t="s">
        <v>302</v>
      </c>
      <c r="BY48" s="307"/>
      <c r="BZ48" s="307"/>
      <c r="CA48" s="307"/>
      <c r="CB48" s="307"/>
      <c r="CC48" s="307"/>
      <c r="CD48" s="307"/>
      <c r="CE48" s="307"/>
      <c r="CF48" s="307"/>
      <c r="CG48" s="307"/>
      <c r="CH48" s="307"/>
      <c r="CI48" s="307"/>
      <c r="CJ48" s="307"/>
      <c r="CK48" s="307"/>
      <c r="CL48" s="307"/>
      <c r="CM48" s="307"/>
      <c r="CN48" s="307"/>
      <c r="CO48" s="307"/>
      <c r="CP48" s="307"/>
      <c r="CQ48" s="307"/>
      <c r="CR48" s="307"/>
      <c r="CS48" s="307"/>
      <c r="CT48" s="307"/>
      <c r="CU48" s="307"/>
      <c r="CV48" s="307"/>
      <c r="CW48" s="307"/>
      <c r="CX48" s="307"/>
      <c r="CY48" s="307"/>
      <c r="CZ48" s="307"/>
      <c r="DA48" s="307"/>
      <c r="DB48" s="307"/>
      <c r="DC48" s="307"/>
      <c r="DD48" s="307"/>
      <c r="DE48" s="307"/>
      <c r="DF48" s="307"/>
      <c r="DG48" s="307"/>
      <c r="DH48" s="307"/>
      <c r="DI48" s="307"/>
      <c r="DJ48" s="307"/>
      <c r="DK48" s="307"/>
      <c r="DL48" s="307"/>
      <c r="DM48" s="307"/>
      <c r="DN48" s="307"/>
      <c r="DO48" s="307"/>
      <c r="DP48" s="307"/>
      <c r="DQ48" s="307"/>
      <c r="DR48" s="307"/>
      <c r="DS48" s="307"/>
      <c r="DT48" s="307"/>
      <c r="DU48" s="307"/>
      <c r="DV48" s="307"/>
      <c r="DW48" s="307"/>
      <c r="DX48" s="307"/>
      <c r="DY48" s="307"/>
      <c r="DZ48" s="307"/>
      <c r="EA48" s="307"/>
      <c r="EB48" s="307"/>
      <c r="EC48" s="307"/>
      <c r="ED48" s="307"/>
      <c r="EE48" s="307"/>
      <c r="EF48" s="307"/>
      <c r="EG48" s="307"/>
      <c r="EH48" s="307"/>
      <c r="EI48" s="307"/>
      <c r="EJ48" s="307"/>
      <c r="EK48" s="307"/>
      <c r="EL48" s="307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4"/>
    </row>
    <row r="49" spans="1:167" ht="10.5" customHeight="1">
      <c r="A49" s="54" t="s">
        <v>301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X49" s="308" t="s">
        <v>300</v>
      </c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  <c r="CY49" s="309"/>
      <c r="CZ49" s="309"/>
      <c r="DA49" s="309"/>
      <c r="DB49" s="309"/>
      <c r="DC49" s="309"/>
      <c r="DD49" s="309"/>
      <c r="DE49" s="309"/>
      <c r="DF49" s="309"/>
      <c r="DG49" s="309"/>
      <c r="DH49" s="309"/>
      <c r="DI49" s="309"/>
      <c r="DJ49" s="309"/>
      <c r="DK49" s="309"/>
      <c r="DL49" s="309"/>
      <c r="DM49" s="309"/>
      <c r="DN49" s="309"/>
      <c r="DO49" s="309"/>
      <c r="DP49" s="309"/>
      <c r="DQ49" s="309"/>
      <c r="DR49" s="309"/>
      <c r="DS49" s="309"/>
      <c r="DT49" s="309"/>
      <c r="DU49" s="309"/>
      <c r="DV49" s="309"/>
      <c r="DW49" s="309"/>
      <c r="DX49" s="309"/>
      <c r="DY49" s="309"/>
      <c r="DZ49" s="309"/>
      <c r="EA49" s="309"/>
      <c r="EB49" s="309"/>
      <c r="EC49" s="309"/>
      <c r="ED49" s="309"/>
      <c r="EE49" s="309"/>
      <c r="EF49" s="309"/>
      <c r="EG49" s="309"/>
      <c r="EH49" s="309"/>
      <c r="EI49" s="309"/>
      <c r="EJ49" s="309"/>
      <c r="EK49" s="309"/>
      <c r="EL49" s="309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2"/>
    </row>
    <row r="50" spans="1:167" ht="10.5" customHeight="1">
      <c r="A50" s="54" t="s">
        <v>299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X50" s="60"/>
      <c r="BY50" s="54" t="s">
        <v>298</v>
      </c>
      <c r="CL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9"/>
    </row>
    <row r="51" spans="14:167" ht="10.5" customHeight="1">
      <c r="N51" s="239" t="s">
        <v>62</v>
      </c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H51" s="251" t="s">
        <v>295</v>
      </c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  <c r="BF51" s="251"/>
      <c r="BX51" s="60"/>
      <c r="BY51" s="54" t="s">
        <v>297</v>
      </c>
      <c r="CL51" s="240"/>
      <c r="CM51" s="240"/>
      <c r="CN51" s="240"/>
      <c r="CO51" s="240"/>
      <c r="CP51" s="240"/>
      <c r="CQ51" s="240"/>
      <c r="CR51" s="240"/>
      <c r="CS51" s="240"/>
      <c r="CT51" s="240"/>
      <c r="CU51" s="240"/>
      <c r="CV51" s="240"/>
      <c r="CW51" s="240"/>
      <c r="CX51" s="240"/>
      <c r="CZ51" s="240"/>
      <c r="DA51" s="240"/>
      <c r="DB51" s="240"/>
      <c r="DC51" s="240"/>
      <c r="DD51" s="240"/>
      <c r="DE51" s="240"/>
      <c r="DF51" s="240"/>
      <c r="DG51" s="240"/>
      <c r="DH51" s="240"/>
      <c r="DJ51" s="240"/>
      <c r="DK51" s="240"/>
      <c r="DL51" s="240"/>
      <c r="DM51" s="240"/>
      <c r="DN51" s="240"/>
      <c r="DO51" s="240"/>
      <c r="DP51" s="240"/>
      <c r="DQ51" s="240"/>
      <c r="DR51" s="240"/>
      <c r="DS51" s="240"/>
      <c r="DT51" s="240"/>
      <c r="DU51" s="240"/>
      <c r="DV51" s="240"/>
      <c r="DW51" s="240"/>
      <c r="DX51" s="240"/>
      <c r="DY51" s="240"/>
      <c r="DZ51" s="240"/>
      <c r="EA51" s="240"/>
      <c r="EC51" s="245"/>
      <c r="ED51" s="245"/>
      <c r="EE51" s="245"/>
      <c r="EF51" s="245"/>
      <c r="EG51" s="245"/>
      <c r="EH51" s="245"/>
      <c r="EI51" s="245"/>
      <c r="EJ51" s="245"/>
      <c r="EK51" s="245"/>
      <c r="EL51" s="245"/>
      <c r="FJ51" s="54"/>
      <c r="FK51" s="59"/>
    </row>
    <row r="52" spans="1:167" ht="10.5" customHeight="1">
      <c r="A52" s="54" t="s">
        <v>298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X52" s="60"/>
      <c r="CL52" s="310" t="s">
        <v>296</v>
      </c>
      <c r="CM52" s="310"/>
      <c r="CN52" s="310"/>
      <c r="CO52" s="310"/>
      <c r="CP52" s="310"/>
      <c r="CQ52" s="310"/>
      <c r="CR52" s="310"/>
      <c r="CS52" s="310"/>
      <c r="CT52" s="310"/>
      <c r="CU52" s="310"/>
      <c r="CV52" s="310"/>
      <c r="CW52" s="310"/>
      <c r="CX52" s="310"/>
      <c r="CZ52" s="310" t="s">
        <v>62</v>
      </c>
      <c r="DA52" s="310"/>
      <c r="DB52" s="310"/>
      <c r="DC52" s="310"/>
      <c r="DD52" s="310"/>
      <c r="DE52" s="310"/>
      <c r="DF52" s="310"/>
      <c r="DG52" s="310"/>
      <c r="DH52" s="310"/>
      <c r="DJ52" s="310" t="s">
        <v>295</v>
      </c>
      <c r="DK52" s="310"/>
      <c r="DL52" s="310"/>
      <c r="DM52" s="310"/>
      <c r="DN52" s="310"/>
      <c r="DO52" s="310"/>
      <c r="DP52" s="310"/>
      <c r="DQ52" s="310"/>
      <c r="DR52" s="310"/>
      <c r="DS52" s="310"/>
      <c r="DT52" s="310"/>
      <c r="DU52" s="310"/>
      <c r="DV52" s="310"/>
      <c r="DW52" s="310"/>
      <c r="DX52" s="310"/>
      <c r="DY52" s="310"/>
      <c r="DZ52" s="310"/>
      <c r="EA52" s="310"/>
      <c r="EC52" s="310" t="s">
        <v>294</v>
      </c>
      <c r="ED52" s="310"/>
      <c r="EE52" s="310"/>
      <c r="EF52" s="310"/>
      <c r="EG52" s="310"/>
      <c r="EH52" s="310"/>
      <c r="EI52" s="310"/>
      <c r="EJ52" s="310"/>
      <c r="EK52" s="310"/>
      <c r="EL52" s="310"/>
      <c r="FJ52" s="61"/>
      <c r="FK52" s="59"/>
    </row>
    <row r="53" spans="1:167" ht="10.5" customHeight="1">
      <c r="A53" s="54" t="s">
        <v>297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X53" s="60"/>
      <c r="BY53" s="252" t="s">
        <v>293</v>
      </c>
      <c r="BZ53" s="252"/>
      <c r="CA53" s="245"/>
      <c r="CB53" s="245"/>
      <c r="CC53" s="245"/>
      <c r="CD53" s="245"/>
      <c r="CE53" s="245"/>
      <c r="CF53" s="246" t="s">
        <v>293</v>
      </c>
      <c r="CG53" s="246"/>
      <c r="CH53" s="245"/>
      <c r="CI53" s="245"/>
      <c r="CJ53" s="245"/>
      <c r="CK53" s="245"/>
      <c r="CL53" s="245"/>
      <c r="CM53" s="245"/>
      <c r="CN53" s="245"/>
      <c r="CO53" s="245"/>
      <c r="CP53" s="245"/>
      <c r="CQ53" s="245"/>
      <c r="CR53" s="245"/>
      <c r="CS53" s="245"/>
      <c r="CT53" s="245"/>
      <c r="CU53" s="245"/>
      <c r="CV53" s="245"/>
      <c r="CW53" s="245"/>
      <c r="CX53" s="245"/>
      <c r="CY53" s="245"/>
      <c r="CZ53" s="245"/>
      <c r="DA53" s="245"/>
      <c r="DB53" s="245"/>
      <c r="DC53" s="245"/>
      <c r="DD53" s="245"/>
      <c r="DE53" s="252">
        <v>20</v>
      </c>
      <c r="DF53" s="252"/>
      <c r="DG53" s="252"/>
      <c r="DH53" s="252"/>
      <c r="DI53" s="247"/>
      <c r="DJ53" s="247"/>
      <c r="DK53" s="247"/>
      <c r="DL53" s="246" t="s">
        <v>292</v>
      </c>
      <c r="DM53" s="246"/>
      <c r="DN53" s="246"/>
      <c r="ED53" s="54"/>
      <c r="EE53" s="54"/>
      <c r="EF53" s="54"/>
      <c r="EG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9"/>
    </row>
    <row r="54" spans="14:167" s="55" customFormat="1" ht="9.75" customHeight="1" thickBot="1">
      <c r="N54" s="310" t="s">
        <v>296</v>
      </c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D54" s="310" t="s">
        <v>62</v>
      </c>
      <c r="AE54" s="310"/>
      <c r="AF54" s="310"/>
      <c r="AG54" s="310"/>
      <c r="AH54" s="310"/>
      <c r="AI54" s="310"/>
      <c r="AJ54" s="310"/>
      <c r="AK54" s="310"/>
      <c r="AL54" s="310"/>
      <c r="AM54" s="310"/>
      <c r="AO54" s="310" t="s">
        <v>295</v>
      </c>
      <c r="AP54" s="310"/>
      <c r="AQ54" s="310"/>
      <c r="AR54" s="310"/>
      <c r="AS54" s="310"/>
      <c r="AT54" s="310"/>
      <c r="AU54" s="310"/>
      <c r="AV54" s="310"/>
      <c r="AW54" s="310"/>
      <c r="AX54" s="310"/>
      <c r="AY54" s="310"/>
      <c r="AZ54" s="310"/>
      <c r="BA54" s="310"/>
      <c r="BB54" s="310"/>
      <c r="BC54" s="310"/>
      <c r="BD54" s="310"/>
      <c r="BE54" s="310"/>
      <c r="BF54" s="310"/>
      <c r="BH54" s="311" t="s">
        <v>294</v>
      </c>
      <c r="BI54" s="311"/>
      <c r="BJ54" s="311"/>
      <c r="BK54" s="311"/>
      <c r="BL54" s="311"/>
      <c r="BM54" s="311"/>
      <c r="BN54" s="311"/>
      <c r="BO54" s="311"/>
      <c r="BP54" s="311"/>
      <c r="BQ54" s="311"/>
      <c r="BR54" s="311"/>
      <c r="BS54" s="311"/>
      <c r="BT54" s="311"/>
      <c r="BU54" s="311"/>
      <c r="BX54" s="58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6"/>
    </row>
    <row r="55" spans="1:42" s="54" customFormat="1" ht="10.5" customHeight="1">
      <c r="A55" s="252" t="s">
        <v>293</v>
      </c>
      <c r="B55" s="252"/>
      <c r="C55" s="245"/>
      <c r="D55" s="245"/>
      <c r="E55" s="245"/>
      <c r="F55" s="245"/>
      <c r="G55" s="245"/>
      <c r="H55" s="246" t="s">
        <v>293</v>
      </c>
      <c r="I55" s="246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52">
        <v>20</v>
      </c>
      <c r="AH55" s="252"/>
      <c r="AI55" s="252"/>
      <c r="AJ55" s="252"/>
      <c r="AK55" s="247"/>
      <c r="AL55" s="247"/>
      <c r="AM55" s="247"/>
      <c r="AN55" s="246" t="s">
        <v>292</v>
      </c>
      <c r="AO55" s="246"/>
      <c r="AP55" s="246"/>
    </row>
    <row r="56" s="54" customFormat="1" ht="3" customHeight="1"/>
  </sheetData>
  <sheetProtection/>
  <mergeCells count="134">
    <mergeCell ref="DL53:DN53"/>
    <mergeCell ref="DI53:DK53"/>
    <mergeCell ref="DJ51:EA51"/>
    <mergeCell ref="CZ51:DH51"/>
    <mergeCell ref="DJ52:EA52"/>
    <mergeCell ref="CH53:DD53"/>
    <mergeCell ref="DE53:DH53"/>
    <mergeCell ref="CL52:CX52"/>
    <mergeCell ref="CZ52:DH52"/>
    <mergeCell ref="EZ28:FK29"/>
    <mergeCell ref="EZ26:FK26"/>
    <mergeCell ref="EZ31:FK31"/>
    <mergeCell ref="EN42:FK42"/>
    <mergeCell ref="EZ18:FK18"/>
    <mergeCell ref="EZ19:FK19"/>
    <mergeCell ref="EZ25:FK25"/>
    <mergeCell ref="EZ27:FK27"/>
    <mergeCell ref="EZ20:FK21"/>
    <mergeCell ref="EN43:FK43"/>
    <mergeCell ref="EN33:FK33"/>
    <mergeCell ref="EZ30:FK30"/>
    <mergeCell ref="EZ46:FK46"/>
    <mergeCell ref="L31:AV31"/>
    <mergeCell ref="CN42:DA42"/>
    <mergeCell ref="DB42:DO42"/>
    <mergeCell ref="BI42:BR42"/>
    <mergeCell ref="AE42:AN42"/>
    <mergeCell ref="AE40:AN40"/>
    <mergeCell ref="BS40:CM40"/>
    <mergeCell ref="BS41:CM41"/>
    <mergeCell ref="BI39:BR39"/>
    <mergeCell ref="BS42:CM42"/>
    <mergeCell ref="EZ45:FK45"/>
    <mergeCell ref="AR19:AV19"/>
    <mergeCell ref="AW19:AX19"/>
    <mergeCell ref="AY19:BU19"/>
    <mergeCell ref="CC19:CE19"/>
    <mergeCell ref="DP42:EM42"/>
    <mergeCell ref="BV19:BY19"/>
    <mergeCell ref="AY23:BZ24"/>
    <mergeCell ref="BZ19:CB19"/>
    <mergeCell ref="AO42:AX42"/>
    <mergeCell ref="CF53:CG53"/>
    <mergeCell ref="AG55:AJ55"/>
    <mergeCell ref="AK55:AM55"/>
    <mergeCell ref="AN55:AP55"/>
    <mergeCell ref="AO53:BF53"/>
    <mergeCell ref="AO54:BF54"/>
    <mergeCell ref="BH53:BU53"/>
    <mergeCell ref="BH54:BU54"/>
    <mergeCell ref="BY53:BZ53"/>
    <mergeCell ref="CA53:CE53"/>
    <mergeCell ref="N47:AF47"/>
    <mergeCell ref="AH46:BF46"/>
    <mergeCell ref="AH47:BF47"/>
    <mergeCell ref="A55:B55"/>
    <mergeCell ref="C55:G55"/>
    <mergeCell ref="H55:I55"/>
    <mergeCell ref="J55:AF55"/>
    <mergeCell ref="N54:AB54"/>
    <mergeCell ref="AD54:AM54"/>
    <mergeCell ref="AD53:AM53"/>
    <mergeCell ref="N53:AB53"/>
    <mergeCell ref="BX48:EL48"/>
    <mergeCell ref="BX49:EL49"/>
    <mergeCell ref="CL51:CX51"/>
    <mergeCell ref="EC51:EL51"/>
    <mergeCell ref="AH50:BF50"/>
    <mergeCell ref="AH51:BF51"/>
    <mergeCell ref="EC52:EL52"/>
    <mergeCell ref="N50:AF50"/>
    <mergeCell ref="N51:AF51"/>
    <mergeCell ref="BI41:BR41"/>
    <mergeCell ref="AO40:AX40"/>
    <mergeCell ref="AY40:BH40"/>
    <mergeCell ref="AY41:BH41"/>
    <mergeCell ref="BI40:BR40"/>
    <mergeCell ref="AY42:BH42"/>
    <mergeCell ref="A35:AD39"/>
    <mergeCell ref="AE35:AN39"/>
    <mergeCell ref="AO35:AX39"/>
    <mergeCell ref="AO41:AX41"/>
    <mergeCell ref="AY35:BH39"/>
    <mergeCell ref="A42:AD42"/>
    <mergeCell ref="A40:AD40"/>
    <mergeCell ref="A41:AD41"/>
    <mergeCell ref="AE41:AN41"/>
    <mergeCell ref="N46:AF46"/>
    <mergeCell ref="AO25:EL25"/>
    <mergeCell ref="DP39:EM39"/>
    <mergeCell ref="BS39:CM39"/>
    <mergeCell ref="AO28:EL29"/>
    <mergeCell ref="AO26:EL27"/>
    <mergeCell ref="CN39:DA39"/>
    <mergeCell ref="DB39:DO39"/>
    <mergeCell ref="L32:AV32"/>
    <mergeCell ref="CN43:DA43"/>
    <mergeCell ref="DB43:DO43"/>
    <mergeCell ref="BS43:CM43"/>
    <mergeCell ref="DP43:EM43"/>
    <mergeCell ref="CN41:DA41"/>
    <mergeCell ref="CB37:CD37"/>
    <mergeCell ref="CN35:DO38"/>
    <mergeCell ref="DP40:EM40"/>
    <mergeCell ref="DP41:EM41"/>
    <mergeCell ref="DB41:DO41"/>
    <mergeCell ref="DP35:FK38"/>
    <mergeCell ref="EN39:FK39"/>
    <mergeCell ref="EN41:FK41"/>
    <mergeCell ref="BP8:FK8"/>
    <mergeCell ref="BP9:FK9"/>
    <mergeCell ref="BP11:FK11"/>
    <mergeCell ref="BP12:FK12"/>
    <mergeCell ref="BP10:FK10"/>
    <mergeCell ref="CN40:DA40"/>
    <mergeCell ref="DB40:DO40"/>
    <mergeCell ref="EN40:FK40"/>
    <mergeCell ref="DY13:FK13"/>
    <mergeCell ref="DY14:FK14"/>
    <mergeCell ref="CU15:CX15"/>
    <mergeCell ref="AO20:EL21"/>
    <mergeCell ref="EZ22:FK24"/>
    <mergeCell ref="BI35:CM35"/>
    <mergeCell ref="BI36:CM36"/>
    <mergeCell ref="BP14:CK14"/>
    <mergeCell ref="BP13:CK13"/>
    <mergeCell ref="EZ17:FK17"/>
    <mergeCell ref="EJ17:EM17"/>
    <mergeCell ref="BQ15:BU15"/>
    <mergeCell ref="BV15:BW15"/>
    <mergeCell ref="BX15:CT15"/>
    <mergeCell ref="CY15:DA15"/>
    <mergeCell ref="DB15:DD15"/>
    <mergeCell ref="B16:EX16"/>
  </mergeCells>
  <printOptions/>
  <pageMargins left="0.3937007874015748" right="0.31496062992125984" top="0.5905511811023623" bottom="0.35433070866141736" header="0.1968503937007874" footer="0.1968503937007874"/>
  <pageSetup fitToHeight="0" fitToWidth="1"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view="pageBreakPreview" zoomScale="130" zoomScaleNormal="115" zoomScaleSheetLayoutView="130" zoomScalePageLayoutView="0" workbookViewId="0" topLeftCell="A1">
      <selection activeCell="K4" sqref="K4"/>
    </sheetView>
  </sheetViews>
  <sheetFormatPr defaultColWidth="9.33203125" defaultRowHeight="12.75"/>
  <cols>
    <col min="1" max="1" width="21.16015625" style="8" customWidth="1"/>
    <col min="2" max="2" width="12.33203125" style="8" customWidth="1"/>
    <col min="3" max="3" width="24.83203125" style="8" customWidth="1"/>
    <col min="4" max="6" width="13.83203125" style="8" customWidth="1"/>
    <col min="7" max="7" width="10.83203125" style="8" customWidth="1"/>
    <col min="8" max="8" width="10.33203125" style="8" customWidth="1"/>
    <col min="9" max="9" width="14.5" style="8" customWidth="1"/>
    <col min="10" max="10" width="10.66015625" style="8" customWidth="1"/>
    <col min="11" max="11" width="15.83203125" style="8" customWidth="1"/>
    <col min="12" max="12" width="24" style="8" customWidth="1"/>
    <col min="13" max="16384" width="9.33203125" style="8" customWidth="1"/>
  </cols>
  <sheetData>
    <row r="1" spans="1:12" ht="37.5" customHeight="1">
      <c r="A1" s="193" t="s">
        <v>79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69.75" customHeight="1">
      <c r="A2" s="9" t="s">
        <v>77</v>
      </c>
      <c r="B2" s="9" t="s">
        <v>67</v>
      </c>
      <c r="C2" s="9" t="s">
        <v>68</v>
      </c>
      <c r="D2" s="9" t="s">
        <v>69</v>
      </c>
      <c r="E2" s="9" t="s">
        <v>70</v>
      </c>
      <c r="F2" s="9" t="s">
        <v>71</v>
      </c>
      <c r="G2" s="9" t="s">
        <v>72</v>
      </c>
      <c r="H2" s="9" t="s">
        <v>78</v>
      </c>
      <c r="I2" s="9" t="s">
        <v>73</v>
      </c>
      <c r="J2" s="9" t="s">
        <v>74</v>
      </c>
      <c r="K2" s="9" t="s">
        <v>75</v>
      </c>
      <c r="L2" s="9" t="s">
        <v>76</v>
      </c>
    </row>
    <row r="3" spans="1:12" ht="16.5" customHeight="1">
      <c r="A3" s="40" t="s">
        <v>86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95.75" customHeight="1">
      <c r="A4" s="133" t="s">
        <v>424</v>
      </c>
      <c r="B4" s="41" t="s">
        <v>423</v>
      </c>
      <c r="C4" s="41" t="s">
        <v>425</v>
      </c>
      <c r="D4" s="41"/>
      <c r="E4" s="41"/>
      <c r="F4" s="41"/>
      <c r="G4" s="41" t="s">
        <v>426</v>
      </c>
      <c r="H4" s="41"/>
      <c r="I4" s="41" t="s">
        <v>427</v>
      </c>
      <c r="J4" s="41" t="s">
        <v>428</v>
      </c>
      <c r="K4" s="41" t="s">
        <v>429</v>
      </c>
      <c r="L4" s="41" t="s">
        <v>430</v>
      </c>
    </row>
    <row r="5" spans="1:12" ht="16.5" customHeight="1">
      <c r="A5" s="41"/>
      <c r="B5" s="41"/>
      <c r="C5" s="41"/>
      <c r="D5" s="41"/>
      <c r="E5" s="41"/>
      <c r="F5" s="41"/>
      <c r="G5" s="42"/>
      <c r="H5" s="42"/>
      <c r="I5" s="41"/>
      <c r="J5" s="41"/>
      <c r="K5" s="41"/>
      <c r="L5" s="41"/>
    </row>
  </sheetData>
  <sheetProtection/>
  <mergeCells count="1">
    <mergeCell ref="A1:L1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view="pageBreakPreview" zoomScale="115" zoomScaleNormal="130" zoomScaleSheetLayoutView="115" zoomScalePageLayoutView="0" workbookViewId="0" topLeftCell="A1">
      <selection activeCell="B5" sqref="B5"/>
    </sheetView>
  </sheetViews>
  <sheetFormatPr defaultColWidth="9.33203125" defaultRowHeight="12.75"/>
  <cols>
    <col min="1" max="1" width="142" style="8" customWidth="1"/>
    <col min="2" max="2" width="23.5" style="8" customWidth="1"/>
    <col min="3" max="16384" width="9.33203125" style="8" customWidth="1"/>
  </cols>
  <sheetData>
    <row r="1" spans="1:2" ht="20.25" customHeight="1">
      <c r="A1" s="195" t="s">
        <v>541</v>
      </c>
      <c r="B1" s="195"/>
    </row>
    <row r="2" spans="1:2" ht="12.75" customHeight="1">
      <c r="A2" s="194"/>
      <c r="B2" s="194"/>
    </row>
    <row r="3" spans="1:2" ht="14.25" customHeight="1">
      <c r="A3" s="10" t="s">
        <v>11</v>
      </c>
      <c r="B3" s="10" t="s">
        <v>12</v>
      </c>
    </row>
    <row r="4" spans="1:2" ht="22.5" customHeight="1">
      <c r="A4" s="11" t="s">
        <v>13</v>
      </c>
      <c r="B4" s="11" t="s">
        <v>14</v>
      </c>
    </row>
    <row r="5" spans="1:2" ht="18" customHeight="1">
      <c r="A5" s="12" t="s">
        <v>83</v>
      </c>
      <c r="B5" s="14">
        <v>2091300</v>
      </c>
    </row>
    <row r="6" spans="1:2" ht="33.75" customHeight="1">
      <c r="A6" s="13" t="s">
        <v>80</v>
      </c>
      <c r="B6" s="14"/>
    </row>
    <row r="7" spans="1:2" ht="30" customHeight="1">
      <c r="A7" s="13" t="s">
        <v>81</v>
      </c>
      <c r="B7" s="14"/>
    </row>
    <row r="8" spans="1:2" ht="33.75" customHeight="1">
      <c r="A8" s="13" t="s">
        <v>82</v>
      </c>
      <c r="B8" s="14"/>
    </row>
    <row r="9" spans="1:2" ht="20.25" customHeight="1">
      <c r="A9" s="12" t="s">
        <v>84</v>
      </c>
      <c r="B9" s="14">
        <v>8117869.75</v>
      </c>
    </row>
    <row r="10" spans="1:2" ht="18" customHeight="1">
      <c r="A10" s="13" t="s">
        <v>85</v>
      </c>
      <c r="B10" s="14"/>
    </row>
  </sheetData>
  <sheetProtection/>
  <mergeCells count="2">
    <mergeCell ref="A2:B2"/>
    <mergeCell ref="A1:B1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115" zoomScaleNormal="115" zoomScaleSheetLayoutView="115" zoomScalePageLayoutView="0" workbookViewId="0" topLeftCell="A1">
      <selection activeCell="B7" sqref="B7"/>
    </sheetView>
  </sheetViews>
  <sheetFormatPr defaultColWidth="9.33203125" defaultRowHeight="12.75"/>
  <cols>
    <col min="2" max="2" width="91.33203125" style="0" customWidth="1"/>
    <col min="3" max="3" width="19.5" style="0" customWidth="1"/>
    <col min="4" max="4" width="59" style="0" customWidth="1"/>
  </cols>
  <sheetData>
    <row r="1" ht="14.25">
      <c r="C1" s="22" t="s">
        <v>113</v>
      </c>
    </row>
    <row r="2" spans="1:4" ht="18.75" customHeight="1">
      <c r="A2" s="195" t="s">
        <v>16</v>
      </c>
      <c r="B2" s="195"/>
      <c r="C2" s="195"/>
      <c r="D2" s="196"/>
    </row>
    <row r="3" spans="1:4" ht="18.75" customHeight="1">
      <c r="A3" s="189" t="s">
        <v>542</v>
      </c>
      <c r="B3" s="189"/>
      <c r="C3" s="189"/>
      <c r="D3" s="196"/>
    </row>
    <row r="4" spans="1:4" ht="21.75" customHeight="1">
      <c r="A4" s="15" t="s">
        <v>99</v>
      </c>
      <c r="B4" s="15" t="s">
        <v>11</v>
      </c>
      <c r="C4" s="10" t="s">
        <v>100</v>
      </c>
      <c r="D4" s="196"/>
    </row>
    <row r="5" spans="1:4" ht="14.25" customHeight="1">
      <c r="A5" s="18">
        <v>1</v>
      </c>
      <c r="B5" s="18">
        <v>2</v>
      </c>
      <c r="C5" s="11">
        <v>3</v>
      </c>
      <c r="D5" s="17"/>
    </row>
    <row r="6" spans="1:4" ht="20.25" customHeight="1">
      <c r="A6" s="18">
        <v>1</v>
      </c>
      <c r="B6" s="16" t="s">
        <v>17</v>
      </c>
      <c r="C6" s="14">
        <f>C8+C11</f>
        <v>2091300</v>
      </c>
      <c r="D6" s="8"/>
    </row>
    <row r="7" spans="1:4" ht="20.25" customHeight="1">
      <c r="A7" s="18"/>
      <c r="B7" s="16" t="s">
        <v>87</v>
      </c>
      <c r="C7" s="14"/>
      <c r="D7" s="8"/>
    </row>
    <row r="8" spans="1:4" ht="20.25" customHeight="1">
      <c r="A8" s="18" t="s">
        <v>101</v>
      </c>
      <c r="B8" s="20" t="s">
        <v>88</v>
      </c>
      <c r="C8" s="14">
        <v>2091300</v>
      </c>
      <c r="D8" s="8"/>
    </row>
    <row r="9" spans="1:4" ht="20.25" customHeight="1">
      <c r="A9" s="18"/>
      <c r="B9" s="20" t="s">
        <v>25</v>
      </c>
      <c r="C9" s="14"/>
      <c r="D9" s="8"/>
    </row>
    <row r="10" spans="1:4" ht="20.25" customHeight="1">
      <c r="A10" s="18" t="s">
        <v>102</v>
      </c>
      <c r="B10" s="21" t="s">
        <v>89</v>
      </c>
      <c r="C10" s="14">
        <v>285216.41</v>
      </c>
      <c r="D10" s="19"/>
    </row>
    <row r="11" spans="1:4" ht="20.25" customHeight="1">
      <c r="A11" s="18" t="s">
        <v>103</v>
      </c>
      <c r="B11" s="20" t="s">
        <v>90</v>
      </c>
      <c r="C11" s="14"/>
      <c r="D11" s="8"/>
    </row>
    <row r="12" spans="1:4" ht="20.25" customHeight="1">
      <c r="A12" s="18"/>
      <c r="B12" s="20" t="s">
        <v>25</v>
      </c>
      <c r="C12" s="14"/>
      <c r="D12" s="8"/>
    </row>
    <row r="13" spans="1:4" ht="20.25" customHeight="1">
      <c r="A13" s="18" t="s">
        <v>104</v>
      </c>
      <c r="B13" s="21" t="s">
        <v>89</v>
      </c>
      <c r="C13" s="14">
        <v>133976.3</v>
      </c>
      <c r="D13" s="8"/>
    </row>
    <row r="14" spans="1:4" ht="20.25" customHeight="1">
      <c r="A14" s="18">
        <v>2</v>
      </c>
      <c r="B14" s="16" t="s">
        <v>18</v>
      </c>
      <c r="C14" s="14">
        <f>C16+C19+C20+C21</f>
        <v>2106.86</v>
      </c>
      <c r="D14" s="8"/>
    </row>
    <row r="15" spans="1:4" ht="20.25" customHeight="1">
      <c r="A15" s="18"/>
      <c r="B15" s="16" t="s">
        <v>87</v>
      </c>
      <c r="C15" s="14"/>
      <c r="D15" s="8"/>
    </row>
    <row r="16" spans="1:4" ht="20.25" customHeight="1">
      <c r="A16" s="18" t="s">
        <v>105</v>
      </c>
      <c r="B16" s="20" t="s">
        <v>91</v>
      </c>
      <c r="C16" s="14"/>
      <c r="D16" s="8"/>
    </row>
    <row r="17" spans="1:4" ht="20.25" customHeight="1">
      <c r="A17" s="18"/>
      <c r="B17" s="20" t="s">
        <v>25</v>
      </c>
      <c r="C17" s="14"/>
      <c r="D17" s="8"/>
    </row>
    <row r="18" spans="1:4" ht="20.25" customHeight="1">
      <c r="A18" s="18" t="s">
        <v>106</v>
      </c>
      <c r="B18" s="21" t="s">
        <v>92</v>
      </c>
      <c r="C18" s="14"/>
      <c r="D18" s="8"/>
    </row>
    <row r="19" spans="1:4" ht="20.25" customHeight="1">
      <c r="A19" s="18" t="s">
        <v>107</v>
      </c>
      <c r="B19" s="20" t="s">
        <v>93</v>
      </c>
      <c r="C19" s="14"/>
      <c r="D19" s="8"/>
    </row>
    <row r="20" spans="1:4" ht="20.25" customHeight="1">
      <c r="A20" s="18" t="s">
        <v>108</v>
      </c>
      <c r="B20" s="20" t="s">
        <v>94</v>
      </c>
      <c r="C20" s="14"/>
      <c r="D20" s="8"/>
    </row>
    <row r="21" spans="1:4" ht="20.25" customHeight="1">
      <c r="A21" s="18" t="s">
        <v>109</v>
      </c>
      <c r="B21" s="20" t="s">
        <v>95</v>
      </c>
      <c r="C21" s="14">
        <v>2106.86</v>
      </c>
      <c r="D21" s="8"/>
    </row>
    <row r="22" spans="1:4" ht="20.25" customHeight="1">
      <c r="A22" s="18">
        <v>3</v>
      </c>
      <c r="B22" s="16" t="s">
        <v>19</v>
      </c>
      <c r="C22" s="14"/>
      <c r="D22" s="8"/>
    </row>
    <row r="23" spans="1:4" ht="20.25" customHeight="1">
      <c r="A23" s="18"/>
      <c r="B23" s="16" t="s">
        <v>87</v>
      </c>
      <c r="C23" s="14"/>
      <c r="D23" s="8"/>
    </row>
    <row r="24" spans="1:4" ht="20.25" customHeight="1">
      <c r="A24" s="18" t="s">
        <v>110</v>
      </c>
      <c r="B24" s="20" t="s">
        <v>96</v>
      </c>
      <c r="C24" s="14">
        <v>0</v>
      </c>
      <c r="D24" s="8"/>
    </row>
    <row r="25" spans="1:4" ht="20.25" customHeight="1">
      <c r="A25" s="18" t="s">
        <v>111</v>
      </c>
      <c r="B25" s="20" t="s">
        <v>97</v>
      </c>
      <c r="C25" s="14"/>
      <c r="D25" s="8"/>
    </row>
    <row r="26" spans="1:4" ht="20.25" customHeight="1">
      <c r="A26" s="18"/>
      <c r="B26" s="21" t="s">
        <v>25</v>
      </c>
      <c r="C26" s="14"/>
      <c r="D26" s="8"/>
    </row>
    <row r="27" spans="1:4" ht="20.25" customHeight="1">
      <c r="A27" s="18" t="s">
        <v>112</v>
      </c>
      <c r="B27" s="21" t="s">
        <v>98</v>
      </c>
      <c r="C27" s="14">
        <v>0</v>
      </c>
      <c r="D27" s="8"/>
    </row>
  </sheetData>
  <sheetProtection/>
  <mergeCells count="3">
    <mergeCell ref="D2:D4"/>
    <mergeCell ref="A2:C2"/>
    <mergeCell ref="A3:C3"/>
  </mergeCells>
  <printOptions horizontalCentered="1"/>
  <pageMargins left="0.1968503937007874" right="0" top="0.3937007874015748" bottom="0.3937007874015748" header="0.31496062992125984" footer="0.31496062992125984"/>
  <pageSetup fitToHeight="0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="115" zoomScaleNormal="115" zoomScaleSheetLayoutView="115" zoomScalePageLayoutView="0" workbookViewId="0" topLeftCell="A1">
      <selection activeCell="G35" sqref="G35"/>
    </sheetView>
  </sheetViews>
  <sheetFormatPr defaultColWidth="9.33203125" defaultRowHeight="12.75"/>
  <cols>
    <col min="1" max="1" width="36.5" style="24" customWidth="1"/>
    <col min="2" max="2" width="11.16015625" style="24" customWidth="1"/>
    <col min="3" max="3" width="16.16015625" style="24" customWidth="1"/>
    <col min="4" max="4" width="17" style="24" customWidth="1"/>
    <col min="5" max="5" width="19.5" style="24" customWidth="1"/>
    <col min="6" max="6" width="15" style="24" customWidth="1"/>
    <col min="7" max="8" width="17.66015625" style="24" customWidth="1"/>
    <col min="9" max="9" width="22.16015625" style="24" customWidth="1"/>
    <col min="10" max="10" width="24.16015625" style="24" customWidth="1"/>
    <col min="11" max="16384" width="9.33203125" style="24" customWidth="1"/>
  </cols>
  <sheetData>
    <row r="1" spans="1:9" ht="21.75" customHeight="1">
      <c r="A1" s="23" t="s">
        <v>0</v>
      </c>
      <c r="I1" s="25" t="s">
        <v>114</v>
      </c>
    </row>
    <row r="2" spans="1:10" ht="36" customHeight="1">
      <c r="A2" s="190" t="s">
        <v>502</v>
      </c>
      <c r="B2" s="190"/>
      <c r="C2" s="190"/>
      <c r="D2" s="190"/>
      <c r="E2" s="190"/>
      <c r="F2" s="190"/>
      <c r="G2" s="190"/>
      <c r="H2" s="190"/>
      <c r="I2" s="190"/>
      <c r="J2" s="37"/>
    </row>
    <row r="3" spans="1:9" ht="24" customHeight="1">
      <c r="A3" s="191" t="s">
        <v>20</v>
      </c>
      <c r="B3" s="191" t="s">
        <v>21</v>
      </c>
      <c r="C3" s="191" t="s">
        <v>22</v>
      </c>
      <c r="D3" s="191" t="s">
        <v>23</v>
      </c>
      <c r="E3" s="191"/>
      <c r="F3" s="191"/>
      <c r="G3" s="191"/>
      <c r="H3" s="191"/>
      <c r="I3" s="191"/>
    </row>
    <row r="4" spans="1:9" ht="19.5" customHeight="1">
      <c r="A4" s="179" t="s">
        <v>0</v>
      </c>
      <c r="B4" s="179" t="s">
        <v>0</v>
      </c>
      <c r="C4" s="179" t="s">
        <v>0</v>
      </c>
      <c r="D4" s="191" t="s">
        <v>24</v>
      </c>
      <c r="E4" s="191" t="s">
        <v>25</v>
      </c>
      <c r="F4" s="191"/>
      <c r="G4" s="191"/>
      <c r="H4" s="191"/>
      <c r="I4" s="191"/>
    </row>
    <row r="5" spans="1:9" ht="96" customHeight="1">
      <c r="A5" s="179" t="s">
        <v>0</v>
      </c>
      <c r="B5" s="179" t="s">
        <v>0</v>
      </c>
      <c r="C5" s="179" t="s">
        <v>0</v>
      </c>
      <c r="D5" s="179" t="s">
        <v>0</v>
      </c>
      <c r="E5" s="11" t="s">
        <v>26</v>
      </c>
      <c r="F5" s="11" t="s">
        <v>27</v>
      </c>
      <c r="G5" s="11" t="s">
        <v>28</v>
      </c>
      <c r="H5" s="11" t="s">
        <v>29</v>
      </c>
      <c r="I5" s="11" t="s">
        <v>30</v>
      </c>
    </row>
    <row r="6" spans="1:9" ht="20.25" customHeight="1">
      <c r="A6" s="11" t="s">
        <v>31</v>
      </c>
      <c r="B6" s="11" t="s">
        <v>32</v>
      </c>
      <c r="C6" s="11" t="s">
        <v>33</v>
      </c>
      <c r="D6" s="11" t="s">
        <v>34</v>
      </c>
      <c r="E6" s="11" t="s">
        <v>35</v>
      </c>
      <c r="F6" s="11" t="s">
        <v>36</v>
      </c>
      <c r="G6" s="11">
        <v>7</v>
      </c>
      <c r="H6" s="11" t="s">
        <v>38</v>
      </c>
      <c r="I6" s="11" t="s">
        <v>39</v>
      </c>
    </row>
    <row r="7" spans="1:9" ht="21" customHeight="1">
      <c r="A7" s="29" t="s">
        <v>40</v>
      </c>
      <c r="B7" s="10" t="s">
        <v>41</v>
      </c>
      <c r="C7" s="11" t="s">
        <v>42</v>
      </c>
      <c r="D7" s="29">
        <f>E7+I7+F7</f>
        <v>9366173</v>
      </c>
      <c r="E7" s="29">
        <f>E15</f>
        <v>9327660</v>
      </c>
      <c r="F7" s="29">
        <f>F15</f>
        <v>18513</v>
      </c>
      <c r="G7" s="29">
        <v>0</v>
      </c>
      <c r="H7" s="29">
        <v>0</v>
      </c>
      <c r="I7" s="29">
        <v>20000</v>
      </c>
    </row>
    <row r="8" spans="1:9" ht="21" customHeight="1">
      <c r="A8" s="12" t="s">
        <v>43</v>
      </c>
      <c r="B8" s="11" t="s">
        <v>44</v>
      </c>
      <c r="C8" s="11" t="s">
        <v>0</v>
      </c>
      <c r="D8" s="12"/>
      <c r="E8" s="11" t="s">
        <v>42</v>
      </c>
      <c r="F8" s="11" t="s">
        <v>42</v>
      </c>
      <c r="G8" s="11" t="s">
        <v>42</v>
      </c>
      <c r="H8" s="11" t="s">
        <v>42</v>
      </c>
      <c r="I8" s="12"/>
    </row>
    <row r="9" spans="1:9" ht="21" customHeight="1">
      <c r="A9" s="12" t="s">
        <v>45</v>
      </c>
      <c r="B9" s="11" t="s">
        <v>46</v>
      </c>
      <c r="C9" s="11">
        <v>180</v>
      </c>
      <c r="D9" s="12">
        <v>20000</v>
      </c>
      <c r="E9" s="12"/>
      <c r="F9" s="11" t="s">
        <v>42</v>
      </c>
      <c r="G9" s="11" t="s">
        <v>42</v>
      </c>
      <c r="H9" s="12"/>
      <c r="I9" s="12">
        <v>20000</v>
      </c>
    </row>
    <row r="10" spans="1:9" ht="34.5" customHeight="1">
      <c r="A10" s="12" t="s">
        <v>48</v>
      </c>
      <c r="B10" s="11" t="s">
        <v>47</v>
      </c>
      <c r="C10" s="11" t="s">
        <v>0</v>
      </c>
      <c r="D10" s="12"/>
      <c r="E10" s="11" t="s">
        <v>42</v>
      </c>
      <c r="F10" s="11" t="s">
        <v>42</v>
      </c>
      <c r="G10" s="11" t="s">
        <v>42</v>
      </c>
      <c r="H10" s="11" t="s">
        <v>42</v>
      </c>
      <c r="I10" s="12"/>
    </row>
    <row r="11" spans="1:9" ht="78" customHeight="1">
      <c r="A11" s="12" t="s">
        <v>49</v>
      </c>
      <c r="B11" s="11" t="s">
        <v>50</v>
      </c>
      <c r="C11" s="11" t="s">
        <v>0</v>
      </c>
      <c r="D11" s="12"/>
      <c r="E11" s="11" t="s">
        <v>42</v>
      </c>
      <c r="F11" s="11" t="s">
        <v>42</v>
      </c>
      <c r="G11" s="11" t="s">
        <v>42</v>
      </c>
      <c r="H11" s="11" t="s">
        <v>42</v>
      </c>
      <c r="I11" s="12"/>
    </row>
    <row r="12" spans="1:9" ht="32.25" customHeight="1">
      <c r="A12" s="12" t="s">
        <v>51</v>
      </c>
      <c r="B12" s="11" t="s">
        <v>52</v>
      </c>
      <c r="C12" s="11" t="s">
        <v>0</v>
      </c>
      <c r="D12" s="12"/>
      <c r="E12" s="11" t="s">
        <v>42</v>
      </c>
      <c r="F12" s="12">
        <v>0</v>
      </c>
      <c r="G12" s="12">
        <v>0</v>
      </c>
      <c r="H12" s="11" t="s">
        <v>42</v>
      </c>
      <c r="I12" s="11" t="s">
        <v>42</v>
      </c>
    </row>
    <row r="13" spans="1:9" ht="21" customHeight="1">
      <c r="A13" s="12" t="s">
        <v>53</v>
      </c>
      <c r="B13" s="11" t="s">
        <v>54</v>
      </c>
      <c r="C13" s="11">
        <v>130</v>
      </c>
      <c r="D13" s="12"/>
      <c r="E13" s="11" t="s">
        <v>42</v>
      </c>
      <c r="F13" s="11" t="s">
        <v>42</v>
      </c>
      <c r="G13" s="11" t="s">
        <v>42</v>
      </c>
      <c r="H13" s="11" t="s">
        <v>42</v>
      </c>
      <c r="I13" s="12"/>
    </row>
    <row r="14" spans="1:9" ht="21" customHeight="1">
      <c r="A14" s="12" t="s">
        <v>55</v>
      </c>
      <c r="B14" s="11" t="s">
        <v>56</v>
      </c>
      <c r="C14" s="11" t="s">
        <v>116</v>
      </c>
      <c r="D14" s="12"/>
      <c r="E14" s="11" t="s">
        <v>42</v>
      </c>
      <c r="F14" s="11" t="s">
        <v>42</v>
      </c>
      <c r="G14" s="11" t="s">
        <v>42</v>
      </c>
      <c r="H14" s="11" t="s">
        <v>42</v>
      </c>
      <c r="I14" s="12"/>
    </row>
    <row r="15" spans="1:9" ht="22.5" customHeight="1">
      <c r="A15" s="29" t="s">
        <v>57</v>
      </c>
      <c r="B15" s="10" t="s">
        <v>58</v>
      </c>
      <c r="C15" s="11" t="s">
        <v>42</v>
      </c>
      <c r="D15" s="29">
        <f>D17+D23+D29</f>
        <v>9366173</v>
      </c>
      <c r="E15" s="29">
        <f>E17+E22+E23+E29</f>
        <v>9327660</v>
      </c>
      <c r="F15" s="29">
        <f>F29</f>
        <v>18513</v>
      </c>
      <c r="G15" s="29"/>
      <c r="H15" s="29"/>
      <c r="I15" s="29">
        <v>20000</v>
      </c>
    </row>
    <row r="16" spans="1:9" ht="25.5" customHeight="1">
      <c r="A16" s="13" t="s">
        <v>118</v>
      </c>
      <c r="B16" s="11">
        <v>210</v>
      </c>
      <c r="C16" s="11"/>
      <c r="D16" s="12"/>
      <c r="E16" s="12"/>
      <c r="F16" s="12"/>
      <c r="G16" s="12"/>
      <c r="H16" s="12"/>
      <c r="I16" s="12"/>
    </row>
    <row r="17" spans="1:9" ht="49.5" customHeight="1">
      <c r="A17" s="27" t="s">
        <v>117</v>
      </c>
      <c r="B17" s="11">
        <v>211</v>
      </c>
      <c r="C17" s="11">
        <v>210</v>
      </c>
      <c r="D17" s="12">
        <f>D18+D19</f>
        <v>8846599</v>
      </c>
      <c r="E17" s="12">
        <f>E18+E19</f>
        <v>8846599</v>
      </c>
      <c r="F17" s="12"/>
      <c r="G17" s="12"/>
      <c r="H17" s="12"/>
      <c r="I17" s="12"/>
    </row>
    <row r="18" spans="1:9" ht="24.75" customHeight="1">
      <c r="A18" s="28" t="s">
        <v>126</v>
      </c>
      <c r="B18" s="11" t="s">
        <v>127</v>
      </c>
      <c r="C18" s="11">
        <v>211</v>
      </c>
      <c r="D18" s="12">
        <f>E18</f>
        <v>6816684</v>
      </c>
      <c r="E18" s="12">
        <v>6816684</v>
      </c>
      <c r="F18" s="12"/>
      <c r="G18" s="12"/>
      <c r="H18" s="12"/>
      <c r="I18" s="12"/>
    </row>
    <row r="19" spans="1:9" ht="136.5" customHeight="1">
      <c r="A19" s="28" t="s">
        <v>128</v>
      </c>
      <c r="B19" s="11" t="s">
        <v>129</v>
      </c>
      <c r="C19" s="11">
        <v>219</v>
      </c>
      <c r="D19" s="12">
        <f>E19</f>
        <v>2029915</v>
      </c>
      <c r="E19" s="12">
        <v>2029915</v>
      </c>
      <c r="F19" s="12"/>
      <c r="G19" s="12"/>
      <c r="H19" s="12"/>
      <c r="I19" s="12"/>
    </row>
    <row r="20" spans="1:9" ht="49.5" customHeight="1">
      <c r="A20" s="27" t="s">
        <v>124</v>
      </c>
      <c r="B20" s="11">
        <v>212</v>
      </c>
      <c r="C20" s="11"/>
      <c r="D20" s="12">
        <f>E20</f>
        <v>31800</v>
      </c>
      <c r="E20" s="12">
        <v>31800</v>
      </c>
      <c r="F20" s="12"/>
      <c r="G20" s="12"/>
      <c r="H20" s="12"/>
      <c r="I20" s="12"/>
    </row>
    <row r="21" spans="1:9" ht="37.5" customHeight="1">
      <c r="A21" s="27" t="s">
        <v>125</v>
      </c>
      <c r="B21" s="11">
        <v>213</v>
      </c>
      <c r="C21" s="11"/>
      <c r="D21" s="12"/>
      <c r="E21" s="12"/>
      <c r="F21" s="12"/>
      <c r="G21" s="12"/>
      <c r="H21" s="12"/>
      <c r="I21" s="12"/>
    </row>
    <row r="22" spans="1:9" ht="36" customHeight="1">
      <c r="A22" s="13" t="s">
        <v>119</v>
      </c>
      <c r="B22" s="11">
        <v>220</v>
      </c>
      <c r="C22" s="11">
        <v>212</v>
      </c>
      <c r="D22" s="12"/>
      <c r="E22" s="12">
        <v>0</v>
      </c>
      <c r="F22" s="12"/>
      <c r="G22" s="12"/>
      <c r="H22" s="12"/>
      <c r="I22" s="12"/>
    </row>
    <row r="23" spans="1:9" ht="36" customHeight="1">
      <c r="A23" s="13" t="s">
        <v>120</v>
      </c>
      <c r="B23" s="11">
        <v>230</v>
      </c>
      <c r="C23" s="11">
        <v>290</v>
      </c>
      <c r="D23" s="12">
        <f>D24+D25+D26</f>
        <v>92099</v>
      </c>
      <c r="E23" s="12">
        <f>E24+E25+E26</f>
        <v>92099</v>
      </c>
      <c r="F23" s="12"/>
      <c r="G23" s="12"/>
      <c r="H23" s="12"/>
      <c r="I23" s="12"/>
    </row>
    <row r="24" spans="1:9" ht="30" customHeight="1">
      <c r="A24" s="27" t="s">
        <v>130</v>
      </c>
      <c r="B24" s="11">
        <v>231</v>
      </c>
      <c r="C24" s="11">
        <v>290</v>
      </c>
      <c r="D24" s="12">
        <f>E24</f>
        <v>74299</v>
      </c>
      <c r="E24" s="12">
        <v>74299</v>
      </c>
      <c r="F24" s="12"/>
      <c r="G24" s="12"/>
      <c r="H24" s="12"/>
      <c r="I24" s="12"/>
    </row>
    <row r="25" spans="1:9" ht="20.25" customHeight="1">
      <c r="A25" s="27" t="s">
        <v>131</v>
      </c>
      <c r="B25" s="11">
        <v>232</v>
      </c>
      <c r="C25" s="11">
        <v>290</v>
      </c>
      <c r="D25" s="12">
        <f>E25</f>
        <v>5600</v>
      </c>
      <c r="E25" s="12">
        <v>5600</v>
      </c>
      <c r="F25" s="12"/>
      <c r="G25" s="12"/>
      <c r="H25" s="12"/>
      <c r="I25" s="12"/>
    </row>
    <row r="26" spans="1:9" ht="20.25" customHeight="1">
      <c r="A26" s="27" t="s">
        <v>132</v>
      </c>
      <c r="B26" s="11">
        <v>233</v>
      </c>
      <c r="C26" s="11">
        <v>290</v>
      </c>
      <c r="D26" s="12">
        <f>E26</f>
        <v>12200</v>
      </c>
      <c r="E26" s="12">
        <f>12200</f>
        <v>12200</v>
      </c>
      <c r="F26" s="12"/>
      <c r="G26" s="12"/>
      <c r="H26" s="12"/>
      <c r="I26" s="12"/>
    </row>
    <row r="27" spans="1:9" ht="39" customHeight="1">
      <c r="A27" s="13" t="s">
        <v>121</v>
      </c>
      <c r="B27" s="11">
        <v>240</v>
      </c>
      <c r="C27" s="11"/>
      <c r="D27" s="12"/>
      <c r="E27" s="12"/>
      <c r="F27" s="12"/>
      <c r="G27" s="12"/>
      <c r="H27" s="12"/>
      <c r="I27" s="12"/>
    </row>
    <row r="28" spans="1:9" ht="48.75" customHeight="1">
      <c r="A28" s="13" t="s">
        <v>122</v>
      </c>
      <c r="B28" s="11">
        <v>250</v>
      </c>
      <c r="C28" s="11"/>
      <c r="D28" s="12"/>
      <c r="E28" s="12"/>
      <c r="F28" s="12"/>
      <c r="G28" s="12"/>
      <c r="H28" s="12"/>
      <c r="I28" s="12"/>
    </row>
    <row r="29" spans="1:9" ht="34.5" customHeight="1">
      <c r="A29" s="13" t="s">
        <v>123</v>
      </c>
      <c r="B29" s="11">
        <v>260</v>
      </c>
      <c r="C29" s="11" t="s">
        <v>42</v>
      </c>
      <c r="D29" s="12">
        <f>E29+I29+F29</f>
        <v>427475</v>
      </c>
      <c r="E29" s="12">
        <f>E30+E31+E32+E34+E37+E35</f>
        <v>388962</v>
      </c>
      <c r="F29" s="12">
        <f>F37</f>
        <v>18513</v>
      </c>
      <c r="G29" s="12"/>
      <c r="H29" s="12"/>
      <c r="I29" s="12">
        <v>20000</v>
      </c>
    </row>
    <row r="30" spans="1:9" ht="26.25" customHeight="1">
      <c r="A30" s="27" t="s">
        <v>133</v>
      </c>
      <c r="B30" s="11">
        <v>261</v>
      </c>
      <c r="C30" s="11">
        <v>221</v>
      </c>
      <c r="D30" s="12">
        <f aca="true" t="shared" si="0" ref="D30:D35">E30+I30</f>
        <v>90324</v>
      </c>
      <c r="E30" s="12">
        <v>90324</v>
      </c>
      <c r="F30" s="12"/>
      <c r="G30" s="12"/>
      <c r="H30" s="12"/>
      <c r="I30" s="12"/>
    </row>
    <row r="31" spans="1:9" ht="26.25" customHeight="1">
      <c r="A31" s="27" t="s">
        <v>134</v>
      </c>
      <c r="B31" s="11">
        <v>262</v>
      </c>
      <c r="C31" s="11">
        <v>222</v>
      </c>
      <c r="D31" s="12">
        <f t="shared" si="0"/>
        <v>0</v>
      </c>
      <c r="E31" s="12">
        <v>0</v>
      </c>
      <c r="F31" s="12"/>
      <c r="G31" s="12"/>
      <c r="H31" s="12"/>
      <c r="I31" s="12"/>
    </row>
    <row r="32" spans="1:9" ht="26.25" customHeight="1">
      <c r="A32" s="27" t="s">
        <v>135</v>
      </c>
      <c r="B32" s="11">
        <v>263</v>
      </c>
      <c r="C32" s="11">
        <v>223</v>
      </c>
      <c r="D32" s="12">
        <f t="shared" si="0"/>
        <v>173812</v>
      </c>
      <c r="E32" s="12">
        <v>173812</v>
      </c>
      <c r="F32" s="12"/>
      <c r="G32" s="12"/>
      <c r="H32" s="12"/>
      <c r="I32" s="12"/>
    </row>
    <row r="33" spans="1:9" ht="26.25" customHeight="1">
      <c r="A33" s="27" t="s">
        <v>136</v>
      </c>
      <c r="B33" s="11">
        <v>264</v>
      </c>
      <c r="C33" s="11">
        <v>224</v>
      </c>
      <c r="D33" s="12">
        <f t="shared" si="0"/>
        <v>0</v>
      </c>
      <c r="E33" s="12"/>
      <c r="F33" s="12"/>
      <c r="G33" s="12"/>
      <c r="H33" s="12"/>
      <c r="I33" s="12"/>
    </row>
    <row r="34" spans="1:9" ht="33.75" customHeight="1">
      <c r="A34" s="27" t="s">
        <v>137</v>
      </c>
      <c r="B34" s="11">
        <v>265</v>
      </c>
      <c r="C34" s="11">
        <v>225</v>
      </c>
      <c r="D34" s="12">
        <f t="shared" si="0"/>
        <v>51397</v>
      </c>
      <c r="E34" s="12">
        <v>51397</v>
      </c>
      <c r="F34" s="12"/>
      <c r="G34" s="12"/>
      <c r="H34" s="12"/>
      <c r="I34" s="12"/>
    </row>
    <row r="35" spans="1:9" ht="26.25" customHeight="1">
      <c r="A35" s="27" t="s">
        <v>138</v>
      </c>
      <c r="B35" s="11">
        <v>266</v>
      </c>
      <c r="C35" s="11">
        <v>226</v>
      </c>
      <c r="D35" s="12">
        <f t="shared" si="0"/>
        <v>64429</v>
      </c>
      <c r="E35" s="12">
        <v>64429</v>
      </c>
      <c r="F35" s="12"/>
      <c r="G35" s="12"/>
      <c r="H35" s="12"/>
      <c r="I35" s="12"/>
    </row>
    <row r="36" spans="1:9" ht="33.75" customHeight="1">
      <c r="A36" s="27" t="s">
        <v>139</v>
      </c>
      <c r="B36" s="11">
        <v>267</v>
      </c>
      <c r="C36" s="11">
        <v>310</v>
      </c>
      <c r="D36" s="12"/>
      <c r="E36" s="12">
        <v>0</v>
      </c>
      <c r="F36" s="12"/>
      <c r="G36" s="12"/>
      <c r="H36" s="12"/>
      <c r="I36" s="12"/>
    </row>
    <row r="37" spans="1:9" ht="34.5" customHeight="1">
      <c r="A37" s="27" t="s">
        <v>140</v>
      </c>
      <c r="B37" s="11">
        <v>268</v>
      </c>
      <c r="C37" s="11">
        <v>340</v>
      </c>
      <c r="D37" s="12">
        <f>E37+I37</f>
        <v>29000</v>
      </c>
      <c r="E37" s="12">
        <v>9000</v>
      </c>
      <c r="F37" s="12">
        <v>18513</v>
      </c>
      <c r="G37" s="12"/>
      <c r="H37" s="12"/>
      <c r="I37" s="12">
        <v>20000</v>
      </c>
    </row>
    <row r="38" spans="1:9" ht="38.25" customHeight="1">
      <c r="A38" s="29" t="s">
        <v>141</v>
      </c>
      <c r="B38" s="10">
        <v>300</v>
      </c>
      <c r="C38" s="11"/>
      <c r="D38" s="12"/>
      <c r="E38" s="12"/>
      <c r="F38" s="12"/>
      <c r="G38" s="12"/>
      <c r="H38" s="12"/>
      <c r="I38" s="12"/>
    </row>
    <row r="39" spans="1:9" ht="20.25" customHeight="1">
      <c r="A39" s="26" t="s">
        <v>142</v>
      </c>
      <c r="B39" s="11">
        <v>310</v>
      </c>
      <c r="C39" s="11"/>
      <c r="D39" s="12"/>
      <c r="E39" s="12"/>
      <c r="F39" s="12"/>
      <c r="G39" s="12"/>
      <c r="H39" s="12"/>
      <c r="I39" s="12"/>
    </row>
    <row r="40" spans="1:9" ht="20.25" customHeight="1">
      <c r="A40" s="26" t="s">
        <v>143</v>
      </c>
      <c r="B40" s="11">
        <v>320</v>
      </c>
      <c r="C40" s="11"/>
      <c r="D40" s="12"/>
      <c r="E40" s="12"/>
      <c r="F40" s="12"/>
      <c r="G40" s="12"/>
      <c r="H40" s="12"/>
      <c r="I40" s="12"/>
    </row>
    <row r="41" spans="1:9" ht="32.25" customHeight="1">
      <c r="A41" s="29" t="s">
        <v>146</v>
      </c>
      <c r="B41" s="10">
        <v>400</v>
      </c>
      <c r="C41" s="11"/>
      <c r="D41" s="12"/>
      <c r="E41" s="12"/>
      <c r="F41" s="12"/>
      <c r="G41" s="12"/>
      <c r="H41" s="12"/>
      <c r="I41" s="12"/>
    </row>
    <row r="42" spans="1:9" ht="21.75" customHeight="1">
      <c r="A42" s="26" t="s">
        <v>144</v>
      </c>
      <c r="B42" s="11">
        <v>410</v>
      </c>
      <c r="C42" s="11"/>
      <c r="D42" s="12"/>
      <c r="E42" s="12"/>
      <c r="F42" s="12"/>
      <c r="G42" s="12"/>
      <c r="H42" s="12"/>
      <c r="I42" s="12"/>
    </row>
    <row r="43" spans="1:9" ht="21.75" customHeight="1">
      <c r="A43" s="26" t="s">
        <v>145</v>
      </c>
      <c r="B43" s="11">
        <v>420</v>
      </c>
      <c r="C43" s="11"/>
      <c r="D43" s="12"/>
      <c r="E43" s="12"/>
      <c r="F43" s="12"/>
      <c r="G43" s="12"/>
      <c r="H43" s="12"/>
      <c r="I43" s="12"/>
    </row>
    <row r="44" spans="1:9" ht="23.25" customHeight="1">
      <c r="A44" s="29" t="s">
        <v>147</v>
      </c>
      <c r="B44" s="10">
        <v>500</v>
      </c>
      <c r="C44" s="11"/>
      <c r="D44" s="12"/>
      <c r="E44" s="12"/>
      <c r="F44" s="12"/>
      <c r="G44" s="12"/>
      <c r="H44" s="12"/>
      <c r="I44" s="12"/>
    </row>
    <row r="45" spans="1:9" ht="23.25" customHeight="1">
      <c r="A45" s="29" t="s">
        <v>60</v>
      </c>
      <c r="B45" s="10">
        <v>600</v>
      </c>
      <c r="C45" s="11"/>
      <c r="D45" s="12"/>
      <c r="E45" s="12"/>
      <c r="F45" s="12"/>
      <c r="G45" s="12"/>
      <c r="H45" s="12"/>
      <c r="I45" s="12"/>
    </row>
  </sheetData>
  <sheetProtection/>
  <autoFilter ref="A6:I6"/>
  <mergeCells count="7"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3937007874" right="0" top="0.3937007874015748" bottom="0.3937007874015748" header="0.31496062992125984" footer="0.31496062992125984"/>
  <pageSetup fitToHeight="0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="115" zoomScaleNormal="115" zoomScaleSheetLayoutView="115" zoomScalePageLayoutView="0" workbookViewId="0" topLeftCell="A1">
      <selection activeCell="F26" sqref="F26"/>
    </sheetView>
  </sheetViews>
  <sheetFormatPr defaultColWidth="9.33203125" defaultRowHeight="12.75"/>
  <cols>
    <col min="1" max="1" width="36.5" style="24" customWidth="1"/>
    <col min="2" max="2" width="11.16015625" style="24" customWidth="1"/>
    <col min="3" max="3" width="16.16015625" style="24" customWidth="1"/>
    <col min="4" max="4" width="17" style="24" customWidth="1"/>
    <col min="5" max="5" width="19.5" style="24" customWidth="1"/>
    <col min="6" max="6" width="15" style="24" customWidth="1"/>
    <col min="7" max="8" width="17.66015625" style="24" customWidth="1"/>
    <col min="9" max="9" width="22.16015625" style="24" customWidth="1"/>
    <col min="10" max="10" width="24.16015625" style="24" customWidth="1"/>
    <col min="11" max="16384" width="9.33203125" style="24" customWidth="1"/>
  </cols>
  <sheetData>
    <row r="1" spans="1:9" ht="21.75" customHeight="1">
      <c r="A1" s="23" t="s">
        <v>0</v>
      </c>
      <c r="I1" s="25" t="s">
        <v>114</v>
      </c>
    </row>
    <row r="2" spans="1:10" ht="36" customHeight="1">
      <c r="A2" s="190" t="s">
        <v>527</v>
      </c>
      <c r="B2" s="190"/>
      <c r="C2" s="190"/>
      <c r="D2" s="190"/>
      <c r="E2" s="190"/>
      <c r="F2" s="190"/>
      <c r="G2" s="190"/>
      <c r="H2" s="190"/>
      <c r="I2" s="190"/>
      <c r="J2" s="37"/>
    </row>
    <row r="3" spans="1:9" ht="24" customHeight="1">
      <c r="A3" s="191" t="s">
        <v>20</v>
      </c>
      <c r="B3" s="191" t="s">
        <v>21</v>
      </c>
      <c r="C3" s="191" t="s">
        <v>22</v>
      </c>
      <c r="D3" s="191" t="s">
        <v>23</v>
      </c>
      <c r="E3" s="191"/>
      <c r="F3" s="191"/>
      <c r="G3" s="191"/>
      <c r="H3" s="191"/>
      <c r="I3" s="191"/>
    </row>
    <row r="4" spans="1:9" ht="19.5" customHeight="1">
      <c r="A4" s="179" t="s">
        <v>0</v>
      </c>
      <c r="B4" s="179" t="s">
        <v>0</v>
      </c>
      <c r="C4" s="179" t="s">
        <v>0</v>
      </c>
      <c r="D4" s="191" t="s">
        <v>24</v>
      </c>
      <c r="E4" s="191" t="s">
        <v>25</v>
      </c>
      <c r="F4" s="191"/>
      <c r="G4" s="191"/>
      <c r="H4" s="191"/>
      <c r="I4" s="191"/>
    </row>
    <row r="5" spans="1:9" ht="96" customHeight="1">
      <c r="A5" s="179" t="s">
        <v>0</v>
      </c>
      <c r="B5" s="179" t="s">
        <v>0</v>
      </c>
      <c r="C5" s="179" t="s">
        <v>0</v>
      </c>
      <c r="D5" s="179" t="s">
        <v>0</v>
      </c>
      <c r="E5" s="11" t="s">
        <v>26</v>
      </c>
      <c r="F5" s="11" t="s">
        <v>27</v>
      </c>
      <c r="G5" s="11" t="s">
        <v>28</v>
      </c>
      <c r="H5" s="11" t="s">
        <v>29</v>
      </c>
      <c r="I5" s="11" t="s">
        <v>30</v>
      </c>
    </row>
    <row r="6" spans="1:9" ht="20.25" customHeight="1">
      <c r="A6" s="11" t="s">
        <v>31</v>
      </c>
      <c r="B6" s="11" t="s">
        <v>32</v>
      </c>
      <c r="C6" s="11" t="s">
        <v>33</v>
      </c>
      <c r="D6" s="11" t="s">
        <v>34</v>
      </c>
      <c r="E6" s="11" t="s">
        <v>35</v>
      </c>
      <c r="F6" s="11" t="s">
        <v>36</v>
      </c>
      <c r="G6" s="11">
        <v>7</v>
      </c>
      <c r="H6" s="11" t="s">
        <v>38</v>
      </c>
      <c r="I6" s="11" t="s">
        <v>39</v>
      </c>
    </row>
    <row r="7" spans="1:9" ht="21" customHeight="1">
      <c r="A7" s="29" t="s">
        <v>40</v>
      </c>
      <c r="B7" s="10" t="s">
        <v>41</v>
      </c>
      <c r="C7" s="11" t="s">
        <v>42</v>
      </c>
      <c r="D7" s="29">
        <f>E7+I7+F7</f>
        <v>8396263</v>
      </c>
      <c r="E7" s="29">
        <f>E15</f>
        <v>8376263</v>
      </c>
      <c r="F7" s="29">
        <v>0</v>
      </c>
      <c r="G7" s="29">
        <v>0</v>
      </c>
      <c r="H7" s="29">
        <v>0</v>
      </c>
      <c r="I7" s="29">
        <v>20000</v>
      </c>
    </row>
    <row r="8" spans="1:9" ht="21" customHeight="1">
      <c r="A8" s="12" t="s">
        <v>43</v>
      </c>
      <c r="B8" s="11" t="s">
        <v>44</v>
      </c>
      <c r="C8" s="11" t="s">
        <v>0</v>
      </c>
      <c r="D8" s="12"/>
      <c r="E8" s="11" t="s">
        <v>42</v>
      </c>
      <c r="F8" s="11" t="s">
        <v>42</v>
      </c>
      <c r="G8" s="11" t="s">
        <v>42</v>
      </c>
      <c r="H8" s="11" t="s">
        <v>42</v>
      </c>
      <c r="I8" s="12"/>
    </row>
    <row r="9" spans="1:9" ht="21" customHeight="1">
      <c r="A9" s="12" t="s">
        <v>45</v>
      </c>
      <c r="B9" s="11" t="s">
        <v>46</v>
      </c>
      <c r="C9" s="11">
        <v>180</v>
      </c>
      <c r="D9" s="12">
        <v>20000</v>
      </c>
      <c r="E9" s="12"/>
      <c r="F9" s="11" t="s">
        <v>42</v>
      </c>
      <c r="G9" s="11" t="s">
        <v>42</v>
      </c>
      <c r="H9" s="12"/>
      <c r="I9" s="12">
        <v>20000</v>
      </c>
    </row>
    <row r="10" spans="1:9" ht="34.5" customHeight="1">
      <c r="A10" s="12" t="s">
        <v>48</v>
      </c>
      <c r="B10" s="11" t="s">
        <v>47</v>
      </c>
      <c r="C10" s="11" t="s">
        <v>0</v>
      </c>
      <c r="D10" s="12"/>
      <c r="E10" s="11" t="s">
        <v>42</v>
      </c>
      <c r="F10" s="11" t="s">
        <v>42</v>
      </c>
      <c r="G10" s="11" t="s">
        <v>42</v>
      </c>
      <c r="H10" s="11" t="s">
        <v>42</v>
      </c>
      <c r="I10" s="12"/>
    </row>
    <row r="11" spans="1:9" ht="78" customHeight="1">
      <c r="A11" s="12" t="s">
        <v>49</v>
      </c>
      <c r="B11" s="11" t="s">
        <v>50</v>
      </c>
      <c r="C11" s="11" t="s">
        <v>0</v>
      </c>
      <c r="D11" s="12"/>
      <c r="E11" s="11" t="s">
        <v>42</v>
      </c>
      <c r="F11" s="11" t="s">
        <v>42</v>
      </c>
      <c r="G11" s="11" t="s">
        <v>42</v>
      </c>
      <c r="H11" s="11" t="s">
        <v>42</v>
      </c>
      <c r="I11" s="12"/>
    </row>
    <row r="12" spans="1:9" ht="32.25" customHeight="1">
      <c r="A12" s="12" t="s">
        <v>51</v>
      </c>
      <c r="B12" s="11" t="s">
        <v>52</v>
      </c>
      <c r="C12" s="11" t="s">
        <v>0</v>
      </c>
      <c r="D12" s="12"/>
      <c r="E12" s="11" t="s">
        <v>42</v>
      </c>
      <c r="F12" s="12">
        <v>0</v>
      </c>
      <c r="G12" s="12">
        <v>0</v>
      </c>
      <c r="H12" s="11" t="s">
        <v>42</v>
      </c>
      <c r="I12" s="11" t="s">
        <v>42</v>
      </c>
    </row>
    <row r="13" spans="1:9" ht="21" customHeight="1">
      <c r="A13" s="12" t="s">
        <v>53</v>
      </c>
      <c r="B13" s="11" t="s">
        <v>54</v>
      </c>
      <c r="C13" s="11">
        <v>130</v>
      </c>
      <c r="D13" s="12"/>
      <c r="E13" s="11" t="s">
        <v>42</v>
      </c>
      <c r="F13" s="11" t="s">
        <v>42</v>
      </c>
      <c r="G13" s="11" t="s">
        <v>42</v>
      </c>
      <c r="H13" s="11" t="s">
        <v>42</v>
      </c>
      <c r="I13" s="12"/>
    </row>
    <row r="14" spans="1:9" ht="21" customHeight="1">
      <c r="A14" s="12" t="s">
        <v>55</v>
      </c>
      <c r="B14" s="11" t="s">
        <v>56</v>
      </c>
      <c r="C14" s="11" t="s">
        <v>116</v>
      </c>
      <c r="D14" s="12"/>
      <c r="E14" s="11" t="s">
        <v>42</v>
      </c>
      <c r="F14" s="11" t="s">
        <v>42</v>
      </c>
      <c r="G14" s="11" t="s">
        <v>42</v>
      </c>
      <c r="H14" s="11" t="s">
        <v>42</v>
      </c>
      <c r="I14" s="12"/>
    </row>
    <row r="15" spans="1:9" ht="22.5" customHeight="1">
      <c r="A15" s="29" t="s">
        <v>57</v>
      </c>
      <c r="B15" s="10" t="s">
        <v>58</v>
      </c>
      <c r="C15" s="11" t="s">
        <v>42</v>
      </c>
      <c r="D15" s="29">
        <f>E15+I15+F15</f>
        <v>8396263</v>
      </c>
      <c r="E15" s="29">
        <f>E17+E22+E23+E29</f>
        <v>8376263</v>
      </c>
      <c r="F15" s="29"/>
      <c r="G15" s="29"/>
      <c r="H15" s="29"/>
      <c r="I15" s="29">
        <v>20000</v>
      </c>
    </row>
    <row r="16" spans="1:9" ht="25.5" customHeight="1">
      <c r="A16" s="13" t="s">
        <v>118</v>
      </c>
      <c r="B16" s="11">
        <v>210</v>
      </c>
      <c r="C16" s="11"/>
      <c r="D16" s="12"/>
      <c r="E16" s="12"/>
      <c r="F16" s="12"/>
      <c r="G16" s="12"/>
      <c r="H16" s="12"/>
      <c r="I16" s="12"/>
    </row>
    <row r="17" spans="1:9" ht="49.5" customHeight="1">
      <c r="A17" s="27" t="s">
        <v>117</v>
      </c>
      <c r="B17" s="11">
        <v>211</v>
      </c>
      <c r="C17" s="11">
        <v>210</v>
      </c>
      <c r="D17" s="12">
        <f>D18+D19</f>
        <v>8066826</v>
      </c>
      <c r="E17" s="12">
        <f>E18+E19</f>
        <v>8066826</v>
      </c>
      <c r="F17" s="12"/>
      <c r="G17" s="12"/>
      <c r="H17" s="12"/>
      <c r="I17" s="12"/>
    </row>
    <row r="18" spans="1:9" ht="24.75" customHeight="1">
      <c r="A18" s="28" t="s">
        <v>126</v>
      </c>
      <c r="B18" s="11" t="s">
        <v>127</v>
      </c>
      <c r="C18" s="11">
        <v>211</v>
      </c>
      <c r="D18" s="12">
        <f>E18</f>
        <v>6426797</v>
      </c>
      <c r="E18" s="12">
        <v>6426797</v>
      </c>
      <c r="F18" s="12"/>
      <c r="G18" s="12"/>
      <c r="H18" s="12"/>
      <c r="I18" s="12"/>
    </row>
    <row r="19" spans="1:9" ht="136.5" customHeight="1">
      <c r="A19" s="28" t="s">
        <v>128</v>
      </c>
      <c r="B19" s="11" t="s">
        <v>129</v>
      </c>
      <c r="C19" s="11">
        <v>219</v>
      </c>
      <c r="D19" s="12">
        <f>E19</f>
        <v>1640029</v>
      </c>
      <c r="E19" s="12">
        <v>1640029</v>
      </c>
      <c r="F19" s="12"/>
      <c r="G19" s="12"/>
      <c r="H19" s="12"/>
      <c r="I19" s="12"/>
    </row>
    <row r="20" spans="1:9" ht="49.5" customHeight="1">
      <c r="A20" s="27" t="s">
        <v>124</v>
      </c>
      <c r="B20" s="11">
        <v>212</v>
      </c>
      <c r="C20" s="11"/>
      <c r="D20" s="12">
        <v>31800</v>
      </c>
      <c r="E20" s="12">
        <v>31800</v>
      </c>
      <c r="F20" s="12"/>
      <c r="G20" s="12"/>
      <c r="H20" s="12"/>
      <c r="I20" s="12"/>
    </row>
    <row r="21" spans="1:9" ht="37.5" customHeight="1">
      <c r="A21" s="27" t="s">
        <v>125</v>
      </c>
      <c r="B21" s="11">
        <v>213</v>
      </c>
      <c r="C21" s="11"/>
      <c r="D21" s="12"/>
      <c r="E21" s="12"/>
      <c r="F21" s="12"/>
      <c r="G21" s="12"/>
      <c r="H21" s="12"/>
      <c r="I21" s="12"/>
    </row>
    <row r="22" spans="1:9" ht="36" customHeight="1">
      <c r="A22" s="13" t="s">
        <v>119</v>
      </c>
      <c r="B22" s="11">
        <v>220</v>
      </c>
      <c r="C22" s="11">
        <v>212</v>
      </c>
      <c r="D22" s="12"/>
      <c r="E22" s="12">
        <v>0</v>
      </c>
      <c r="F22" s="12"/>
      <c r="G22" s="12"/>
      <c r="H22" s="12"/>
      <c r="I22" s="12"/>
    </row>
    <row r="23" spans="1:9" ht="36" customHeight="1">
      <c r="A23" s="13" t="s">
        <v>120</v>
      </c>
      <c r="B23" s="11">
        <v>230</v>
      </c>
      <c r="C23" s="11">
        <v>290</v>
      </c>
      <c r="D23" s="12">
        <f>D24+D25+D26</f>
        <v>62099</v>
      </c>
      <c r="E23" s="12">
        <f>E24+E25+E26</f>
        <v>62099</v>
      </c>
      <c r="F23" s="12"/>
      <c r="G23" s="12"/>
      <c r="H23" s="12"/>
      <c r="I23" s="12"/>
    </row>
    <row r="24" spans="1:9" ht="30" customHeight="1">
      <c r="A24" s="27" t="s">
        <v>130</v>
      </c>
      <c r="B24" s="11">
        <v>231</v>
      </c>
      <c r="C24" s="11">
        <v>290</v>
      </c>
      <c r="D24" s="12">
        <f>E24</f>
        <v>46499</v>
      </c>
      <c r="E24" s="12">
        <v>46499</v>
      </c>
      <c r="F24" s="12"/>
      <c r="G24" s="12"/>
      <c r="H24" s="12"/>
      <c r="I24" s="12"/>
    </row>
    <row r="25" spans="1:9" ht="20.25" customHeight="1">
      <c r="A25" s="27" t="s">
        <v>131</v>
      </c>
      <c r="B25" s="11">
        <v>232</v>
      </c>
      <c r="C25" s="11">
        <v>290</v>
      </c>
      <c r="D25" s="12">
        <f>E25</f>
        <v>5600</v>
      </c>
      <c r="E25" s="12">
        <v>5600</v>
      </c>
      <c r="F25" s="12"/>
      <c r="G25" s="12"/>
      <c r="H25" s="12"/>
      <c r="I25" s="12"/>
    </row>
    <row r="26" spans="1:9" ht="20.25" customHeight="1">
      <c r="A26" s="27" t="s">
        <v>132</v>
      </c>
      <c r="B26" s="11">
        <v>233</v>
      </c>
      <c r="C26" s="11">
        <v>290</v>
      </c>
      <c r="D26" s="12">
        <f>E26</f>
        <v>10000</v>
      </c>
      <c r="E26" s="12">
        <v>10000</v>
      </c>
      <c r="F26" s="12"/>
      <c r="G26" s="12"/>
      <c r="H26" s="12"/>
      <c r="I26" s="12"/>
    </row>
    <row r="27" spans="1:9" ht="39" customHeight="1">
      <c r="A27" s="13" t="s">
        <v>121</v>
      </c>
      <c r="B27" s="11">
        <v>240</v>
      </c>
      <c r="C27" s="11"/>
      <c r="D27" s="12"/>
      <c r="E27" s="12"/>
      <c r="F27" s="12"/>
      <c r="G27" s="12"/>
      <c r="H27" s="12"/>
      <c r="I27" s="12"/>
    </row>
    <row r="28" spans="1:9" ht="48.75" customHeight="1">
      <c r="A28" s="13" t="s">
        <v>122</v>
      </c>
      <c r="B28" s="11">
        <v>250</v>
      </c>
      <c r="C28" s="11"/>
      <c r="D28" s="12"/>
      <c r="E28" s="12"/>
      <c r="F28" s="12"/>
      <c r="G28" s="12"/>
      <c r="H28" s="12"/>
      <c r="I28" s="12"/>
    </row>
    <row r="29" spans="1:9" ht="34.5" customHeight="1">
      <c r="A29" s="13" t="s">
        <v>123</v>
      </c>
      <c r="B29" s="11">
        <v>260</v>
      </c>
      <c r="C29" s="11" t="s">
        <v>42</v>
      </c>
      <c r="D29" s="12">
        <f>E29+I29+F29</f>
        <v>267338</v>
      </c>
      <c r="E29" s="12">
        <f>E30+E31+E32+E34+E37+E35</f>
        <v>247338</v>
      </c>
      <c r="F29" s="12"/>
      <c r="G29" s="12"/>
      <c r="H29" s="12"/>
      <c r="I29" s="12">
        <v>20000</v>
      </c>
    </row>
    <row r="30" spans="1:9" ht="26.25" customHeight="1">
      <c r="A30" s="27" t="s">
        <v>133</v>
      </c>
      <c r="B30" s="11">
        <v>261</v>
      </c>
      <c r="C30" s="11">
        <v>221</v>
      </c>
      <c r="D30" s="12">
        <f aca="true" t="shared" si="0" ref="D30:D36">E30+I30</f>
        <v>60324</v>
      </c>
      <c r="E30" s="12">
        <v>60324</v>
      </c>
      <c r="F30" s="12"/>
      <c r="G30" s="12"/>
      <c r="H30" s="12"/>
      <c r="I30" s="12"/>
    </row>
    <row r="31" spans="1:9" ht="26.25" customHeight="1">
      <c r="A31" s="27" t="s">
        <v>134</v>
      </c>
      <c r="B31" s="11">
        <v>262</v>
      </c>
      <c r="C31" s="11">
        <v>222</v>
      </c>
      <c r="D31" s="12">
        <f t="shared" si="0"/>
        <v>0</v>
      </c>
      <c r="E31" s="12">
        <v>0</v>
      </c>
      <c r="F31" s="12"/>
      <c r="G31" s="12"/>
      <c r="H31" s="12"/>
      <c r="I31" s="12"/>
    </row>
    <row r="32" spans="1:9" ht="26.25" customHeight="1">
      <c r="A32" s="27" t="s">
        <v>135</v>
      </c>
      <c r="B32" s="11">
        <v>263</v>
      </c>
      <c r="C32" s="11">
        <v>223</v>
      </c>
      <c r="D32" s="12">
        <f t="shared" si="0"/>
        <v>126188</v>
      </c>
      <c r="E32" s="12">
        <v>126188</v>
      </c>
      <c r="F32" s="12"/>
      <c r="G32" s="12"/>
      <c r="H32" s="12"/>
      <c r="I32" s="12"/>
    </row>
    <row r="33" spans="1:9" ht="26.25" customHeight="1">
      <c r="A33" s="27" t="s">
        <v>136</v>
      </c>
      <c r="B33" s="11">
        <v>264</v>
      </c>
      <c r="C33" s="11">
        <v>224</v>
      </c>
      <c r="D33" s="12">
        <f t="shared" si="0"/>
        <v>0</v>
      </c>
      <c r="E33" s="12"/>
      <c r="F33" s="12"/>
      <c r="G33" s="12"/>
      <c r="H33" s="12"/>
      <c r="I33" s="12"/>
    </row>
    <row r="34" spans="1:9" ht="33.75" customHeight="1">
      <c r="A34" s="27" t="s">
        <v>137</v>
      </c>
      <c r="B34" s="11">
        <v>265</v>
      </c>
      <c r="C34" s="11">
        <v>225</v>
      </c>
      <c r="D34" s="12">
        <f t="shared" si="0"/>
        <v>21397</v>
      </c>
      <c r="E34" s="12">
        <v>21397</v>
      </c>
      <c r="F34" s="12"/>
      <c r="G34" s="12"/>
      <c r="H34" s="12"/>
      <c r="I34" s="12"/>
    </row>
    <row r="35" spans="1:9" ht="26.25" customHeight="1">
      <c r="A35" s="27" t="s">
        <v>138</v>
      </c>
      <c r="B35" s="11">
        <v>266</v>
      </c>
      <c r="C35" s="11">
        <v>226</v>
      </c>
      <c r="D35" s="12">
        <f t="shared" si="0"/>
        <v>34429</v>
      </c>
      <c r="E35" s="12">
        <v>34429</v>
      </c>
      <c r="F35" s="12"/>
      <c r="G35" s="12"/>
      <c r="H35" s="12"/>
      <c r="I35" s="12"/>
    </row>
    <row r="36" spans="1:9" ht="33.75" customHeight="1">
      <c r="A36" s="27" t="s">
        <v>139</v>
      </c>
      <c r="B36" s="11">
        <v>267</v>
      </c>
      <c r="C36" s="11">
        <v>310</v>
      </c>
      <c r="D36" s="12">
        <f t="shared" si="0"/>
        <v>0</v>
      </c>
      <c r="E36" s="12">
        <v>0</v>
      </c>
      <c r="F36" s="12"/>
      <c r="G36" s="12"/>
      <c r="H36" s="12"/>
      <c r="I36" s="12"/>
    </row>
    <row r="37" spans="1:9" ht="34.5" customHeight="1">
      <c r="A37" s="27" t="s">
        <v>140</v>
      </c>
      <c r="B37" s="11">
        <v>268</v>
      </c>
      <c r="C37" s="11">
        <v>340</v>
      </c>
      <c r="D37" s="12">
        <f>E37+I37</f>
        <v>25000</v>
      </c>
      <c r="E37" s="12">
        <v>5000</v>
      </c>
      <c r="F37" s="12"/>
      <c r="G37" s="12"/>
      <c r="H37" s="12"/>
      <c r="I37" s="12">
        <v>20000</v>
      </c>
    </row>
    <row r="38" spans="1:9" ht="38.25" customHeight="1">
      <c r="A38" s="29" t="s">
        <v>141</v>
      </c>
      <c r="B38" s="10">
        <v>300</v>
      </c>
      <c r="C38" s="11"/>
      <c r="D38" s="12"/>
      <c r="E38" s="12"/>
      <c r="F38" s="12"/>
      <c r="G38" s="12"/>
      <c r="H38" s="12"/>
      <c r="I38" s="12"/>
    </row>
    <row r="39" spans="1:9" ht="20.25" customHeight="1">
      <c r="A39" s="26" t="s">
        <v>142</v>
      </c>
      <c r="B39" s="11">
        <v>310</v>
      </c>
      <c r="C39" s="11"/>
      <c r="D39" s="12"/>
      <c r="E39" s="12"/>
      <c r="F39" s="12"/>
      <c r="G39" s="12"/>
      <c r="H39" s="12"/>
      <c r="I39" s="12"/>
    </row>
    <row r="40" spans="1:9" ht="20.25" customHeight="1">
      <c r="A40" s="26" t="s">
        <v>143</v>
      </c>
      <c r="B40" s="11">
        <v>320</v>
      </c>
      <c r="C40" s="11"/>
      <c r="D40" s="12"/>
      <c r="E40" s="12"/>
      <c r="F40" s="12"/>
      <c r="G40" s="12"/>
      <c r="H40" s="12"/>
      <c r="I40" s="12"/>
    </row>
    <row r="41" spans="1:9" ht="32.25" customHeight="1">
      <c r="A41" s="29" t="s">
        <v>146</v>
      </c>
      <c r="B41" s="10">
        <v>400</v>
      </c>
      <c r="C41" s="11"/>
      <c r="D41" s="12"/>
      <c r="E41" s="12"/>
      <c r="F41" s="12"/>
      <c r="G41" s="12"/>
      <c r="H41" s="12"/>
      <c r="I41" s="12"/>
    </row>
    <row r="42" spans="1:9" ht="21.75" customHeight="1">
      <c r="A42" s="26" t="s">
        <v>144</v>
      </c>
      <c r="B42" s="11">
        <v>410</v>
      </c>
      <c r="C42" s="11"/>
      <c r="D42" s="12"/>
      <c r="E42" s="12"/>
      <c r="F42" s="12"/>
      <c r="G42" s="12"/>
      <c r="H42" s="12"/>
      <c r="I42" s="12"/>
    </row>
    <row r="43" spans="1:9" ht="21.75" customHeight="1">
      <c r="A43" s="26" t="s">
        <v>145</v>
      </c>
      <c r="B43" s="11">
        <v>420</v>
      </c>
      <c r="C43" s="11"/>
      <c r="D43" s="12"/>
      <c r="E43" s="12"/>
      <c r="F43" s="12"/>
      <c r="G43" s="12"/>
      <c r="H43" s="12"/>
      <c r="I43" s="12"/>
    </row>
    <row r="44" spans="1:9" ht="23.25" customHeight="1">
      <c r="A44" s="29" t="s">
        <v>147</v>
      </c>
      <c r="B44" s="10">
        <v>500</v>
      </c>
      <c r="C44" s="11"/>
      <c r="D44" s="12"/>
      <c r="E44" s="12"/>
      <c r="F44" s="12"/>
      <c r="G44" s="12"/>
      <c r="H44" s="12"/>
      <c r="I44" s="12"/>
    </row>
    <row r="45" spans="1:9" ht="23.25" customHeight="1">
      <c r="A45" s="29" t="s">
        <v>60</v>
      </c>
      <c r="B45" s="10">
        <v>600</v>
      </c>
      <c r="C45" s="11"/>
      <c r="D45" s="12"/>
      <c r="E45" s="12"/>
      <c r="F45" s="12"/>
      <c r="G45" s="12"/>
      <c r="H45" s="12"/>
      <c r="I45" s="12"/>
    </row>
  </sheetData>
  <sheetProtection/>
  <autoFilter ref="A6:I6"/>
  <mergeCells count="7"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3937007874" right="0" top="0.3937007874015748" bottom="0.3937007874015748" header="0.31496062992125984" footer="0.31496062992125984"/>
  <pageSetup fitToHeight="0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="115" zoomScaleNormal="115" zoomScaleSheetLayoutView="115" zoomScalePageLayoutView="0" workbookViewId="0" topLeftCell="A1">
      <selection activeCell="H26" sqref="H26"/>
    </sheetView>
  </sheetViews>
  <sheetFormatPr defaultColWidth="9.33203125" defaultRowHeight="12.75"/>
  <cols>
    <col min="1" max="1" width="36.5" style="24" customWidth="1"/>
    <col min="2" max="2" width="11.16015625" style="24" customWidth="1"/>
    <col min="3" max="3" width="16.16015625" style="24" customWidth="1"/>
    <col min="4" max="4" width="17" style="24" customWidth="1"/>
    <col min="5" max="5" width="19.5" style="24" customWidth="1"/>
    <col min="6" max="6" width="15" style="24" customWidth="1"/>
    <col min="7" max="8" width="17.66015625" style="24" customWidth="1"/>
    <col min="9" max="9" width="22.16015625" style="24" customWidth="1"/>
    <col min="10" max="10" width="24.16015625" style="24" customWidth="1"/>
    <col min="11" max="16384" width="9.33203125" style="24" customWidth="1"/>
  </cols>
  <sheetData>
    <row r="1" spans="1:9" ht="21.75" customHeight="1">
      <c r="A1" s="23" t="s">
        <v>0</v>
      </c>
      <c r="I1" s="25" t="s">
        <v>114</v>
      </c>
    </row>
    <row r="2" spans="1:10" ht="36" customHeight="1">
      <c r="A2" s="190" t="s">
        <v>528</v>
      </c>
      <c r="B2" s="190"/>
      <c r="C2" s="190"/>
      <c r="D2" s="190"/>
      <c r="E2" s="190"/>
      <c r="F2" s="190"/>
      <c r="G2" s="190"/>
      <c r="H2" s="190"/>
      <c r="I2" s="190"/>
      <c r="J2" s="37"/>
    </row>
    <row r="3" spans="1:9" ht="24" customHeight="1">
      <c r="A3" s="191" t="s">
        <v>20</v>
      </c>
      <c r="B3" s="191" t="s">
        <v>21</v>
      </c>
      <c r="C3" s="191" t="s">
        <v>22</v>
      </c>
      <c r="D3" s="191" t="s">
        <v>23</v>
      </c>
      <c r="E3" s="191"/>
      <c r="F3" s="191"/>
      <c r="G3" s="191"/>
      <c r="H3" s="191"/>
      <c r="I3" s="191"/>
    </row>
    <row r="4" spans="1:9" ht="19.5" customHeight="1">
      <c r="A4" s="179" t="s">
        <v>0</v>
      </c>
      <c r="B4" s="179" t="s">
        <v>0</v>
      </c>
      <c r="C4" s="179" t="s">
        <v>0</v>
      </c>
      <c r="D4" s="191" t="s">
        <v>24</v>
      </c>
      <c r="E4" s="191" t="s">
        <v>25</v>
      </c>
      <c r="F4" s="191"/>
      <c r="G4" s="191"/>
      <c r="H4" s="191"/>
      <c r="I4" s="191"/>
    </row>
    <row r="5" spans="1:9" ht="96" customHeight="1">
      <c r="A5" s="179" t="s">
        <v>0</v>
      </c>
      <c r="B5" s="179" t="s">
        <v>0</v>
      </c>
      <c r="C5" s="179" t="s">
        <v>0</v>
      </c>
      <c r="D5" s="179" t="s">
        <v>0</v>
      </c>
      <c r="E5" s="11" t="s">
        <v>26</v>
      </c>
      <c r="F5" s="11" t="s">
        <v>27</v>
      </c>
      <c r="G5" s="11" t="s">
        <v>28</v>
      </c>
      <c r="H5" s="11" t="s">
        <v>29</v>
      </c>
      <c r="I5" s="11" t="s">
        <v>30</v>
      </c>
    </row>
    <row r="6" spans="1:9" ht="20.25" customHeight="1">
      <c r="A6" s="11" t="s">
        <v>31</v>
      </c>
      <c r="B6" s="11" t="s">
        <v>32</v>
      </c>
      <c r="C6" s="11" t="s">
        <v>33</v>
      </c>
      <c r="D6" s="11" t="s">
        <v>34</v>
      </c>
      <c r="E6" s="11" t="s">
        <v>35</v>
      </c>
      <c r="F6" s="11" t="s">
        <v>36</v>
      </c>
      <c r="G6" s="11">
        <v>7</v>
      </c>
      <c r="H6" s="11" t="s">
        <v>38</v>
      </c>
      <c r="I6" s="11" t="s">
        <v>39</v>
      </c>
    </row>
    <row r="7" spans="1:9" ht="21" customHeight="1">
      <c r="A7" s="29" t="s">
        <v>40</v>
      </c>
      <c r="B7" s="10" t="s">
        <v>41</v>
      </c>
      <c r="C7" s="11" t="s">
        <v>42</v>
      </c>
      <c r="D7" s="29">
        <f>E7+I7+F7</f>
        <v>8211034</v>
      </c>
      <c r="E7" s="29">
        <f>E15</f>
        <v>8191034</v>
      </c>
      <c r="F7" s="29">
        <v>0</v>
      </c>
      <c r="G7" s="29">
        <v>0</v>
      </c>
      <c r="H7" s="29">
        <v>0</v>
      </c>
      <c r="I7" s="29">
        <v>20000</v>
      </c>
    </row>
    <row r="8" spans="1:9" ht="21" customHeight="1">
      <c r="A8" s="12" t="s">
        <v>43</v>
      </c>
      <c r="B8" s="11" t="s">
        <v>44</v>
      </c>
      <c r="C8" s="11" t="s">
        <v>0</v>
      </c>
      <c r="D8" s="12"/>
      <c r="E8" s="11" t="s">
        <v>42</v>
      </c>
      <c r="F8" s="11" t="s">
        <v>42</v>
      </c>
      <c r="G8" s="11" t="s">
        <v>42</v>
      </c>
      <c r="H8" s="11" t="s">
        <v>42</v>
      </c>
      <c r="I8" s="12"/>
    </row>
    <row r="9" spans="1:9" ht="21" customHeight="1">
      <c r="A9" s="12" t="s">
        <v>45</v>
      </c>
      <c r="B9" s="11" t="s">
        <v>46</v>
      </c>
      <c r="C9" s="11">
        <v>180</v>
      </c>
      <c r="D9" s="12">
        <v>20000</v>
      </c>
      <c r="E9" s="12"/>
      <c r="F9" s="11" t="s">
        <v>42</v>
      </c>
      <c r="G9" s="11" t="s">
        <v>42</v>
      </c>
      <c r="H9" s="12"/>
      <c r="I9" s="12">
        <v>20000</v>
      </c>
    </row>
    <row r="10" spans="1:9" ht="34.5" customHeight="1">
      <c r="A10" s="12" t="s">
        <v>48</v>
      </c>
      <c r="B10" s="11" t="s">
        <v>47</v>
      </c>
      <c r="C10" s="11" t="s">
        <v>0</v>
      </c>
      <c r="D10" s="12"/>
      <c r="E10" s="11" t="s">
        <v>42</v>
      </c>
      <c r="F10" s="11" t="s">
        <v>42</v>
      </c>
      <c r="G10" s="11" t="s">
        <v>42</v>
      </c>
      <c r="H10" s="11" t="s">
        <v>42</v>
      </c>
      <c r="I10" s="12"/>
    </row>
    <row r="11" spans="1:9" ht="78" customHeight="1">
      <c r="A11" s="12" t="s">
        <v>49</v>
      </c>
      <c r="B11" s="11" t="s">
        <v>50</v>
      </c>
      <c r="C11" s="11" t="s">
        <v>0</v>
      </c>
      <c r="D11" s="12"/>
      <c r="E11" s="11" t="s">
        <v>42</v>
      </c>
      <c r="F11" s="11" t="s">
        <v>42</v>
      </c>
      <c r="G11" s="11" t="s">
        <v>42</v>
      </c>
      <c r="H11" s="11" t="s">
        <v>42</v>
      </c>
      <c r="I11" s="12"/>
    </row>
    <row r="12" spans="1:9" ht="32.25" customHeight="1">
      <c r="A12" s="12" t="s">
        <v>51</v>
      </c>
      <c r="B12" s="11" t="s">
        <v>52</v>
      </c>
      <c r="C12" s="11" t="s">
        <v>0</v>
      </c>
      <c r="D12" s="12"/>
      <c r="E12" s="11" t="s">
        <v>42</v>
      </c>
      <c r="F12" s="12">
        <v>0</v>
      </c>
      <c r="G12" s="12">
        <v>0</v>
      </c>
      <c r="H12" s="11" t="s">
        <v>42</v>
      </c>
      <c r="I12" s="11" t="s">
        <v>42</v>
      </c>
    </row>
    <row r="13" spans="1:9" ht="21" customHeight="1">
      <c r="A13" s="12" t="s">
        <v>53</v>
      </c>
      <c r="B13" s="11" t="s">
        <v>54</v>
      </c>
      <c r="C13" s="11">
        <v>130</v>
      </c>
      <c r="D13" s="12"/>
      <c r="E13" s="11" t="s">
        <v>42</v>
      </c>
      <c r="F13" s="11" t="s">
        <v>42</v>
      </c>
      <c r="G13" s="11" t="s">
        <v>42</v>
      </c>
      <c r="H13" s="11" t="s">
        <v>42</v>
      </c>
      <c r="I13" s="12"/>
    </row>
    <row r="14" spans="1:9" ht="21" customHeight="1">
      <c r="A14" s="12" t="s">
        <v>55</v>
      </c>
      <c r="B14" s="11" t="s">
        <v>56</v>
      </c>
      <c r="C14" s="11" t="s">
        <v>116</v>
      </c>
      <c r="D14" s="12"/>
      <c r="E14" s="11" t="s">
        <v>42</v>
      </c>
      <c r="F14" s="11" t="s">
        <v>42</v>
      </c>
      <c r="G14" s="11" t="s">
        <v>42</v>
      </c>
      <c r="H14" s="11" t="s">
        <v>42</v>
      </c>
      <c r="I14" s="12"/>
    </row>
    <row r="15" spans="1:9" ht="22.5" customHeight="1">
      <c r="A15" s="29" t="s">
        <v>57</v>
      </c>
      <c r="B15" s="10" t="s">
        <v>58</v>
      </c>
      <c r="C15" s="11" t="s">
        <v>42</v>
      </c>
      <c r="D15" s="29">
        <f>E15+I15+F15</f>
        <v>8211034</v>
      </c>
      <c r="E15" s="29">
        <f>E17+E22+E23+E29</f>
        <v>8191034</v>
      </c>
      <c r="F15" s="29"/>
      <c r="G15" s="29"/>
      <c r="H15" s="29"/>
      <c r="I15" s="29">
        <v>20000</v>
      </c>
    </row>
    <row r="16" spans="1:9" ht="25.5" customHeight="1">
      <c r="A16" s="13" t="s">
        <v>118</v>
      </c>
      <c r="B16" s="11">
        <v>210</v>
      </c>
      <c r="C16" s="11"/>
      <c r="D16" s="12"/>
      <c r="E16" s="12"/>
      <c r="F16" s="12"/>
      <c r="G16" s="12"/>
      <c r="H16" s="12"/>
      <c r="I16" s="12"/>
    </row>
    <row r="17" spans="1:9" ht="49.5" customHeight="1">
      <c r="A17" s="27" t="s">
        <v>117</v>
      </c>
      <c r="B17" s="11">
        <v>211</v>
      </c>
      <c r="C17" s="11">
        <v>210</v>
      </c>
      <c r="D17" s="12">
        <f>D18+D19</f>
        <v>7933597</v>
      </c>
      <c r="E17" s="12">
        <f>E18+E19</f>
        <v>7933597</v>
      </c>
      <c r="F17" s="12"/>
      <c r="G17" s="12"/>
      <c r="H17" s="12"/>
      <c r="I17" s="12"/>
    </row>
    <row r="18" spans="1:9" ht="24.75" customHeight="1">
      <c r="A18" s="28" t="s">
        <v>126</v>
      </c>
      <c r="B18" s="11" t="s">
        <v>127</v>
      </c>
      <c r="C18" s="11">
        <v>211</v>
      </c>
      <c r="D18" s="12">
        <f>E18</f>
        <v>6360182</v>
      </c>
      <c r="E18" s="12">
        <v>6360182</v>
      </c>
      <c r="F18" s="12"/>
      <c r="G18" s="12"/>
      <c r="H18" s="12"/>
      <c r="I18" s="12"/>
    </row>
    <row r="19" spans="1:9" ht="136.5" customHeight="1">
      <c r="A19" s="28" t="s">
        <v>128</v>
      </c>
      <c r="B19" s="11" t="s">
        <v>129</v>
      </c>
      <c r="C19" s="11">
        <v>219</v>
      </c>
      <c r="D19" s="12">
        <f>E19</f>
        <v>1573415</v>
      </c>
      <c r="E19" s="12">
        <v>1573415</v>
      </c>
      <c r="F19" s="12"/>
      <c r="G19" s="12"/>
      <c r="H19" s="12"/>
      <c r="I19" s="12"/>
    </row>
    <row r="20" spans="1:9" ht="49.5" customHeight="1">
      <c r="A20" s="27" t="s">
        <v>124</v>
      </c>
      <c r="B20" s="11">
        <v>212</v>
      </c>
      <c r="C20" s="11"/>
      <c r="D20" s="12">
        <v>31800</v>
      </c>
      <c r="E20" s="12">
        <v>31800</v>
      </c>
      <c r="F20" s="12"/>
      <c r="G20" s="12"/>
      <c r="H20" s="12"/>
      <c r="I20" s="12"/>
    </row>
    <row r="21" spans="1:9" ht="37.5" customHeight="1">
      <c r="A21" s="27" t="s">
        <v>125</v>
      </c>
      <c r="B21" s="11">
        <v>213</v>
      </c>
      <c r="C21" s="11"/>
      <c r="D21" s="12"/>
      <c r="E21" s="12"/>
      <c r="F21" s="12"/>
      <c r="G21" s="12"/>
      <c r="H21" s="12"/>
      <c r="I21" s="12"/>
    </row>
    <row r="22" spans="1:9" ht="36" customHeight="1">
      <c r="A22" s="13" t="s">
        <v>119</v>
      </c>
      <c r="B22" s="11">
        <v>220</v>
      </c>
      <c r="C22" s="11">
        <v>212</v>
      </c>
      <c r="D22" s="12"/>
      <c r="E22" s="12">
        <v>0</v>
      </c>
      <c r="F22" s="12"/>
      <c r="G22" s="12"/>
      <c r="H22" s="12"/>
      <c r="I22" s="12"/>
    </row>
    <row r="23" spans="1:9" ht="36" customHeight="1">
      <c r="A23" s="13" t="s">
        <v>120</v>
      </c>
      <c r="B23" s="11">
        <v>230</v>
      </c>
      <c r="C23" s="11">
        <v>290</v>
      </c>
      <c r="D23" s="12">
        <f>D24+D25+D26</f>
        <v>42099</v>
      </c>
      <c r="E23" s="12">
        <f>E24+E25+E26</f>
        <v>42099</v>
      </c>
      <c r="F23" s="12"/>
      <c r="G23" s="12"/>
      <c r="H23" s="12"/>
      <c r="I23" s="12"/>
    </row>
    <row r="24" spans="1:9" ht="30" customHeight="1">
      <c r="A24" s="27" t="s">
        <v>130</v>
      </c>
      <c r="B24" s="11">
        <v>231</v>
      </c>
      <c r="C24" s="11">
        <v>290</v>
      </c>
      <c r="D24" s="12">
        <f>E24</f>
        <v>28499</v>
      </c>
      <c r="E24" s="12">
        <v>28499</v>
      </c>
      <c r="F24" s="12"/>
      <c r="G24" s="12"/>
      <c r="H24" s="12"/>
      <c r="I24" s="12"/>
    </row>
    <row r="25" spans="1:9" ht="20.25" customHeight="1">
      <c r="A25" s="27" t="s">
        <v>131</v>
      </c>
      <c r="B25" s="11">
        <v>232</v>
      </c>
      <c r="C25" s="11">
        <v>290</v>
      </c>
      <c r="D25" s="12">
        <f>E25</f>
        <v>5600</v>
      </c>
      <c r="E25" s="12">
        <v>5600</v>
      </c>
      <c r="F25" s="12"/>
      <c r="G25" s="12"/>
      <c r="H25" s="12"/>
      <c r="I25" s="12"/>
    </row>
    <row r="26" spans="1:9" ht="20.25" customHeight="1">
      <c r="A26" s="27" t="s">
        <v>132</v>
      </c>
      <c r="B26" s="11">
        <v>233</v>
      </c>
      <c r="C26" s="11">
        <v>290</v>
      </c>
      <c r="D26" s="12">
        <f>E26</f>
        <v>8000</v>
      </c>
      <c r="E26" s="12">
        <v>8000</v>
      </c>
      <c r="F26" s="12"/>
      <c r="G26" s="12"/>
      <c r="H26" s="12"/>
      <c r="I26" s="12"/>
    </row>
    <row r="27" spans="1:9" ht="39" customHeight="1">
      <c r="A27" s="13" t="s">
        <v>121</v>
      </c>
      <c r="B27" s="11">
        <v>240</v>
      </c>
      <c r="C27" s="11"/>
      <c r="D27" s="12"/>
      <c r="E27" s="12"/>
      <c r="F27" s="12"/>
      <c r="G27" s="12"/>
      <c r="H27" s="12"/>
      <c r="I27" s="12"/>
    </row>
    <row r="28" spans="1:9" ht="48.75" customHeight="1">
      <c r="A28" s="13" t="s">
        <v>122</v>
      </c>
      <c r="B28" s="11">
        <v>250</v>
      </c>
      <c r="C28" s="11"/>
      <c r="D28" s="12"/>
      <c r="E28" s="12"/>
      <c r="F28" s="12"/>
      <c r="G28" s="12"/>
      <c r="H28" s="12"/>
      <c r="I28" s="12"/>
    </row>
    <row r="29" spans="1:9" ht="34.5" customHeight="1">
      <c r="A29" s="13" t="s">
        <v>123</v>
      </c>
      <c r="B29" s="11">
        <v>260</v>
      </c>
      <c r="C29" s="11" t="s">
        <v>42</v>
      </c>
      <c r="D29" s="12">
        <f>E29+I29+F29</f>
        <v>235338</v>
      </c>
      <c r="E29" s="12">
        <f>E30+E31+E32+E34+E37+E35</f>
        <v>215338</v>
      </c>
      <c r="F29" s="12"/>
      <c r="G29" s="12"/>
      <c r="H29" s="12"/>
      <c r="I29" s="12">
        <v>20000</v>
      </c>
    </row>
    <row r="30" spans="1:9" ht="26.25" customHeight="1">
      <c r="A30" s="27" t="s">
        <v>133</v>
      </c>
      <c r="B30" s="11">
        <v>261</v>
      </c>
      <c r="C30" s="11">
        <v>221</v>
      </c>
      <c r="D30" s="12">
        <f aca="true" t="shared" si="0" ref="D30:D36">E30+I30</f>
        <v>40324</v>
      </c>
      <c r="E30" s="12">
        <v>40324</v>
      </c>
      <c r="F30" s="12"/>
      <c r="G30" s="12"/>
      <c r="H30" s="12"/>
      <c r="I30" s="12"/>
    </row>
    <row r="31" spans="1:9" ht="26.25" customHeight="1">
      <c r="A31" s="27" t="s">
        <v>134</v>
      </c>
      <c r="B31" s="11">
        <v>262</v>
      </c>
      <c r="C31" s="11">
        <v>222</v>
      </c>
      <c r="D31" s="12">
        <f t="shared" si="0"/>
        <v>0</v>
      </c>
      <c r="E31" s="12">
        <v>0</v>
      </c>
      <c r="F31" s="12"/>
      <c r="G31" s="12"/>
      <c r="H31" s="12"/>
      <c r="I31" s="12"/>
    </row>
    <row r="32" spans="1:9" ht="26.25" customHeight="1">
      <c r="A32" s="27" t="s">
        <v>135</v>
      </c>
      <c r="B32" s="11">
        <v>263</v>
      </c>
      <c r="C32" s="11">
        <v>223</v>
      </c>
      <c r="D32" s="12">
        <f t="shared" si="0"/>
        <v>126188</v>
      </c>
      <c r="E32" s="12">
        <v>126188</v>
      </c>
      <c r="F32" s="12"/>
      <c r="G32" s="12"/>
      <c r="H32" s="12"/>
      <c r="I32" s="12"/>
    </row>
    <row r="33" spans="1:9" ht="26.25" customHeight="1">
      <c r="A33" s="27" t="s">
        <v>136</v>
      </c>
      <c r="B33" s="11">
        <v>264</v>
      </c>
      <c r="C33" s="11">
        <v>224</v>
      </c>
      <c r="D33" s="12">
        <f t="shared" si="0"/>
        <v>0</v>
      </c>
      <c r="E33" s="12"/>
      <c r="F33" s="12"/>
      <c r="G33" s="12"/>
      <c r="H33" s="12"/>
      <c r="I33" s="12"/>
    </row>
    <row r="34" spans="1:9" ht="33.75" customHeight="1">
      <c r="A34" s="27" t="s">
        <v>137</v>
      </c>
      <c r="B34" s="11">
        <v>265</v>
      </c>
      <c r="C34" s="11">
        <v>225</v>
      </c>
      <c r="D34" s="12">
        <f t="shared" si="0"/>
        <v>21397</v>
      </c>
      <c r="E34" s="12">
        <v>21397</v>
      </c>
      <c r="F34" s="12"/>
      <c r="G34" s="12"/>
      <c r="H34" s="12"/>
      <c r="I34" s="12"/>
    </row>
    <row r="35" spans="1:9" ht="26.25" customHeight="1">
      <c r="A35" s="27" t="s">
        <v>138</v>
      </c>
      <c r="B35" s="11">
        <v>266</v>
      </c>
      <c r="C35" s="11">
        <v>226</v>
      </c>
      <c r="D35" s="12">
        <f t="shared" si="0"/>
        <v>24429</v>
      </c>
      <c r="E35" s="12">
        <v>24429</v>
      </c>
      <c r="F35" s="12"/>
      <c r="G35" s="12"/>
      <c r="H35" s="12"/>
      <c r="I35" s="12"/>
    </row>
    <row r="36" spans="1:9" ht="33.75" customHeight="1">
      <c r="A36" s="27" t="s">
        <v>139</v>
      </c>
      <c r="B36" s="11">
        <v>267</v>
      </c>
      <c r="C36" s="11">
        <v>310</v>
      </c>
      <c r="D36" s="12">
        <f t="shared" si="0"/>
        <v>0</v>
      </c>
      <c r="E36" s="12">
        <v>0</v>
      </c>
      <c r="F36" s="12"/>
      <c r="G36" s="12"/>
      <c r="H36" s="12"/>
      <c r="I36" s="12"/>
    </row>
    <row r="37" spans="1:9" ht="34.5" customHeight="1">
      <c r="A37" s="27" t="s">
        <v>140</v>
      </c>
      <c r="B37" s="11">
        <v>268</v>
      </c>
      <c r="C37" s="11">
        <v>340</v>
      </c>
      <c r="D37" s="12">
        <f>E37+I37</f>
        <v>23000</v>
      </c>
      <c r="E37" s="12">
        <v>3000</v>
      </c>
      <c r="F37" s="12"/>
      <c r="G37" s="12"/>
      <c r="H37" s="12"/>
      <c r="I37" s="12">
        <v>20000</v>
      </c>
    </row>
    <row r="38" spans="1:9" ht="38.25" customHeight="1">
      <c r="A38" s="29" t="s">
        <v>141</v>
      </c>
      <c r="B38" s="10">
        <v>300</v>
      </c>
      <c r="C38" s="11"/>
      <c r="D38" s="12"/>
      <c r="E38" s="12"/>
      <c r="F38" s="12"/>
      <c r="G38" s="12"/>
      <c r="H38" s="12"/>
      <c r="I38" s="12"/>
    </row>
    <row r="39" spans="1:9" ht="20.25" customHeight="1">
      <c r="A39" s="26" t="s">
        <v>142</v>
      </c>
      <c r="B39" s="11">
        <v>310</v>
      </c>
      <c r="C39" s="11"/>
      <c r="D39" s="12"/>
      <c r="E39" s="12"/>
      <c r="F39" s="12"/>
      <c r="G39" s="12"/>
      <c r="H39" s="12"/>
      <c r="I39" s="12"/>
    </row>
    <row r="40" spans="1:9" ht="20.25" customHeight="1">
      <c r="A40" s="26" t="s">
        <v>143</v>
      </c>
      <c r="B40" s="11">
        <v>320</v>
      </c>
      <c r="C40" s="11"/>
      <c r="D40" s="12"/>
      <c r="E40" s="12"/>
      <c r="F40" s="12"/>
      <c r="G40" s="12"/>
      <c r="H40" s="12"/>
      <c r="I40" s="12"/>
    </row>
    <row r="41" spans="1:9" ht="32.25" customHeight="1">
      <c r="A41" s="29" t="s">
        <v>146</v>
      </c>
      <c r="B41" s="10">
        <v>400</v>
      </c>
      <c r="C41" s="11"/>
      <c r="D41" s="12"/>
      <c r="E41" s="12"/>
      <c r="F41" s="12"/>
      <c r="G41" s="12"/>
      <c r="H41" s="12"/>
      <c r="I41" s="12"/>
    </row>
    <row r="42" spans="1:9" ht="21.75" customHeight="1">
      <c r="A42" s="26" t="s">
        <v>144</v>
      </c>
      <c r="B42" s="11">
        <v>410</v>
      </c>
      <c r="C42" s="11"/>
      <c r="D42" s="12"/>
      <c r="E42" s="12"/>
      <c r="F42" s="12"/>
      <c r="G42" s="12"/>
      <c r="H42" s="12"/>
      <c r="I42" s="12"/>
    </row>
    <row r="43" spans="1:9" ht="21.75" customHeight="1">
      <c r="A43" s="26" t="s">
        <v>145</v>
      </c>
      <c r="B43" s="11">
        <v>420</v>
      </c>
      <c r="C43" s="11"/>
      <c r="D43" s="12"/>
      <c r="E43" s="12"/>
      <c r="F43" s="12"/>
      <c r="G43" s="12"/>
      <c r="H43" s="12"/>
      <c r="I43" s="12"/>
    </row>
    <row r="44" spans="1:9" ht="23.25" customHeight="1">
      <c r="A44" s="29" t="s">
        <v>147</v>
      </c>
      <c r="B44" s="10">
        <v>500</v>
      </c>
      <c r="C44" s="11"/>
      <c r="D44" s="12"/>
      <c r="E44" s="12"/>
      <c r="F44" s="12"/>
      <c r="G44" s="12"/>
      <c r="H44" s="12"/>
      <c r="I44" s="12"/>
    </row>
    <row r="45" spans="1:9" ht="23.25" customHeight="1">
      <c r="A45" s="29" t="s">
        <v>60</v>
      </c>
      <c r="B45" s="10">
        <v>600</v>
      </c>
      <c r="C45" s="11"/>
      <c r="D45" s="12"/>
      <c r="E45" s="12"/>
      <c r="F45" s="12"/>
      <c r="G45" s="12"/>
      <c r="H45" s="12"/>
      <c r="I45" s="12"/>
    </row>
  </sheetData>
  <sheetProtection/>
  <autoFilter ref="A6:I6"/>
  <mergeCells count="7"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3937007874" right="0" top="0.3937007874015748" bottom="0.3937007874015748" header="0.31496062992125984" footer="0.31496062992125984"/>
  <pageSetup fitToHeight="0" fitToWidth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115" zoomScaleNormal="115" zoomScaleSheetLayoutView="115" zoomScalePageLayoutView="0" workbookViewId="0" topLeftCell="C1">
      <selection activeCell="D4" sqref="D4:F5"/>
    </sheetView>
  </sheetViews>
  <sheetFormatPr defaultColWidth="9.33203125" defaultRowHeight="12.75"/>
  <cols>
    <col min="1" max="1" width="36.5" style="24" customWidth="1"/>
    <col min="2" max="2" width="11.5" style="24" customWidth="1"/>
    <col min="3" max="3" width="16.16015625" style="24" customWidth="1"/>
    <col min="4" max="12" width="18" style="24" customWidth="1"/>
    <col min="13" max="16384" width="9.33203125" style="24" customWidth="1"/>
  </cols>
  <sheetData>
    <row r="1" spans="1:12" ht="21.75" customHeight="1">
      <c r="A1" s="23" t="s">
        <v>0</v>
      </c>
      <c r="I1" s="25"/>
      <c r="L1" s="25" t="s">
        <v>162</v>
      </c>
    </row>
    <row r="2" spans="1:12" ht="36" customHeight="1">
      <c r="A2" s="180" t="s">
        <v>543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33.75" customHeight="1">
      <c r="A3" s="185" t="s">
        <v>20</v>
      </c>
      <c r="B3" s="185" t="s">
        <v>21</v>
      </c>
      <c r="C3" s="182" t="s">
        <v>148</v>
      </c>
      <c r="D3" s="181" t="s">
        <v>149</v>
      </c>
      <c r="E3" s="181"/>
      <c r="F3" s="181"/>
      <c r="G3" s="181"/>
      <c r="H3" s="181"/>
      <c r="I3" s="181"/>
      <c r="J3" s="181"/>
      <c r="K3" s="181"/>
      <c r="L3" s="181"/>
    </row>
    <row r="4" spans="1:12" ht="26.25" customHeight="1">
      <c r="A4" s="186"/>
      <c r="B4" s="186" t="s">
        <v>0</v>
      </c>
      <c r="C4" s="183"/>
      <c r="D4" s="181" t="s">
        <v>150</v>
      </c>
      <c r="E4" s="181"/>
      <c r="F4" s="181"/>
      <c r="G4" s="181" t="s">
        <v>15</v>
      </c>
      <c r="H4" s="181"/>
      <c r="I4" s="181"/>
      <c r="J4" s="181"/>
      <c r="K4" s="181"/>
      <c r="L4" s="181"/>
    </row>
    <row r="5" spans="1:12" ht="67.5" customHeight="1">
      <c r="A5" s="186"/>
      <c r="B5" s="186"/>
      <c r="C5" s="183"/>
      <c r="D5" s="181"/>
      <c r="E5" s="181"/>
      <c r="F5" s="181"/>
      <c r="G5" s="181" t="s">
        <v>151</v>
      </c>
      <c r="H5" s="181"/>
      <c r="I5" s="181"/>
      <c r="J5" s="181" t="s">
        <v>152</v>
      </c>
      <c r="K5" s="181"/>
      <c r="L5" s="181"/>
    </row>
    <row r="6" spans="1:12" ht="66.75" customHeight="1">
      <c r="A6" s="187"/>
      <c r="B6" s="187"/>
      <c r="C6" s="184"/>
      <c r="D6" s="173" t="s">
        <v>531</v>
      </c>
      <c r="E6" s="173" t="s">
        <v>532</v>
      </c>
      <c r="F6" s="173" t="s">
        <v>533</v>
      </c>
      <c r="G6" s="173" t="s">
        <v>531</v>
      </c>
      <c r="H6" s="173" t="s">
        <v>532</v>
      </c>
      <c r="I6" s="173" t="s">
        <v>533</v>
      </c>
      <c r="J6" s="173" t="s">
        <v>531</v>
      </c>
      <c r="K6" s="173" t="s">
        <v>532</v>
      </c>
      <c r="L6" s="173" t="s">
        <v>533</v>
      </c>
    </row>
    <row r="7" spans="1:12" ht="20.25" customHeight="1">
      <c r="A7" s="30" t="s">
        <v>31</v>
      </c>
      <c r="B7" s="30" t="s">
        <v>32</v>
      </c>
      <c r="C7" s="30" t="s">
        <v>33</v>
      </c>
      <c r="D7" s="30" t="s">
        <v>34</v>
      </c>
      <c r="E7" s="30" t="s">
        <v>35</v>
      </c>
      <c r="F7" s="30" t="s">
        <v>36</v>
      </c>
      <c r="G7" s="30" t="s">
        <v>37</v>
      </c>
      <c r="H7" s="30" t="s">
        <v>38</v>
      </c>
      <c r="I7" s="30" t="s">
        <v>39</v>
      </c>
      <c r="J7" s="30" t="s">
        <v>153</v>
      </c>
      <c r="K7" s="30" t="s">
        <v>154</v>
      </c>
      <c r="L7" s="30" t="s">
        <v>155</v>
      </c>
    </row>
    <row r="8" spans="1:12" ht="41.25" customHeight="1">
      <c r="A8" s="36" t="s">
        <v>156</v>
      </c>
      <c r="B8" s="34" t="s">
        <v>157</v>
      </c>
      <c r="C8" s="11" t="s">
        <v>42</v>
      </c>
      <c r="D8" s="33">
        <f>D9+D10</f>
        <v>427475</v>
      </c>
      <c r="E8" s="33">
        <f>H8+K8</f>
        <v>267338</v>
      </c>
      <c r="F8" s="33">
        <f>I8+L8</f>
        <v>235338</v>
      </c>
      <c r="G8" s="33">
        <f>G9+G10</f>
        <v>407475</v>
      </c>
      <c r="H8" s="33">
        <f>H9</f>
        <v>247338</v>
      </c>
      <c r="I8" s="33">
        <f>I9</f>
        <v>215338</v>
      </c>
      <c r="J8" s="32">
        <v>20000</v>
      </c>
      <c r="K8" s="32">
        <v>20000</v>
      </c>
      <c r="L8" s="32">
        <v>20000</v>
      </c>
    </row>
    <row r="9" spans="1:12" ht="54" customHeight="1">
      <c r="A9" s="36" t="s">
        <v>158</v>
      </c>
      <c r="B9" s="34" t="s">
        <v>159</v>
      </c>
      <c r="C9" s="11" t="s">
        <v>42</v>
      </c>
      <c r="D9" s="32">
        <f>G9+J9</f>
        <v>276568</v>
      </c>
      <c r="E9" s="32">
        <f>H9+K9</f>
        <v>267338</v>
      </c>
      <c r="F9" s="32">
        <f>I9+L9</f>
        <v>235338</v>
      </c>
      <c r="G9" s="32">
        <f>238055+1500+1000+1000+15013</f>
        <v>256568</v>
      </c>
      <c r="H9" s="32">
        <v>247338</v>
      </c>
      <c r="I9" s="32">
        <v>215338</v>
      </c>
      <c r="J9" s="32">
        <v>20000</v>
      </c>
      <c r="K9" s="32">
        <v>20000</v>
      </c>
      <c r="L9" s="32">
        <v>20000</v>
      </c>
    </row>
    <row r="10" spans="1:12" ht="38.25" customHeight="1">
      <c r="A10" s="36" t="s">
        <v>160</v>
      </c>
      <c r="B10" s="34" t="s">
        <v>161</v>
      </c>
      <c r="C10" s="9"/>
      <c r="D10" s="32">
        <f>D11</f>
        <v>150907</v>
      </c>
      <c r="E10" s="32">
        <v>0</v>
      </c>
      <c r="F10" s="32">
        <v>0</v>
      </c>
      <c r="G10" s="171">
        <f>G11</f>
        <v>150907</v>
      </c>
      <c r="H10" s="32" t="s">
        <v>525</v>
      </c>
      <c r="I10" s="32">
        <v>0</v>
      </c>
      <c r="J10" s="32">
        <v>0</v>
      </c>
      <c r="K10" s="32">
        <v>0</v>
      </c>
      <c r="L10" s="32">
        <v>0</v>
      </c>
    </row>
    <row r="11" spans="1:12" ht="15" customHeight="1">
      <c r="A11" s="32" t="s">
        <v>503</v>
      </c>
      <c r="B11" s="34" t="s">
        <v>504</v>
      </c>
      <c r="C11" s="9">
        <v>2019</v>
      </c>
      <c r="D11" s="32">
        <f>G11</f>
        <v>150907</v>
      </c>
      <c r="E11" s="32">
        <v>0</v>
      </c>
      <c r="F11" s="32">
        <v>0</v>
      </c>
      <c r="G11" s="32">
        <v>150907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</row>
    <row r="12" spans="1:12" ht="14.25">
      <c r="A12" s="32" t="s">
        <v>65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4" spans="1:12" ht="26.25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</row>
    <row r="15" spans="1:12" ht="26.25" customHeight="1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</row>
    <row r="16" spans="1:12" ht="26.25" customHeight="1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</row>
    <row r="17" spans="1:12" ht="26.25" customHeight="1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</row>
    <row r="18" spans="1:12" ht="26.25" customHeight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</row>
    <row r="19" spans="1:12" ht="26.25" customHeight="1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</row>
  </sheetData>
  <sheetProtection/>
  <autoFilter ref="A7:I7"/>
  <mergeCells count="10">
    <mergeCell ref="A14:L19"/>
    <mergeCell ref="G5:I5"/>
    <mergeCell ref="J5:L5"/>
    <mergeCell ref="A2:L2"/>
    <mergeCell ref="D3:L3"/>
    <mergeCell ref="G4:L4"/>
    <mergeCell ref="C3:C6"/>
    <mergeCell ref="B3:B6"/>
    <mergeCell ref="D4:F5"/>
    <mergeCell ref="A3:A6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2019-05-16T10:35:27Z</dcterms:modified>
  <cp:category/>
  <cp:version/>
  <cp:contentType/>
  <cp:contentStatus/>
</cp:coreProperties>
</file>